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\\nas.prodam\OV0103_DOCTOS\Ouvidoria\Assessoria\Luciana\Erika\Jan19\"/>
    </mc:Choice>
  </mc:AlternateContent>
  <bookViews>
    <workbookView xWindow="0" yWindow="0" windowWidth="24105" windowHeight="10725" tabRatio="884"/>
  </bookViews>
  <sheets>
    <sheet name="Texto" sheetId="44" r:id="rId1"/>
    <sheet name="Canais atendimento" sheetId="11" r:id="rId2"/>
    <sheet name="Protocolos" sheetId="12" r:id="rId3"/>
    <sheet name="ASSUNTOS" sheetId="13" r:id="rId4"/>
    <sheet name="10 ASSUNTOS + demandados 2019" sheetId="23" r:id="rId5"/>
    <sheet name="Assuntos-variação 10 mais 2019" sheetId="56" r:id="rId6"/>
    <sheet name="ASSUNTOS 10+ últimos 3 meses" sheetId="35" r:id="rId7"/>
    <sheet name="10 ASSUNTOS + demandados JAN 19" sheetId="39" r:id="rId8"/>
    <sheet name="UNIDADES" sheetId="34" r:id="rId9"/>
    <sheet name="10 UNIDADES + demandadas 2019" sheetId="37" r:id="rId10"/>
    <sheet name="Unidades -variação 10 mais 2019" sheetId="57" r:id="rId11"/>
    <sheet name="UNIDADES - 10+ últimos 3 meses" sheetId="43" r:id="rId12"/>
    <sheet name="10 UNIDADES + demandadas JAN 19" sheetId="42" r:id="rId13"/>
    <sheet name="Planilha1" sheetId="59" state="hidden" r:id="rId14"/>
    <sheet name="Subprefeituras 2019" sheetId="17" r:id="rId15"/>
    <sheet name="Ranking subprefeituras JANEIRO" sheetId="36" r:id="rId16"/>
    <sheet name="Subs -Variação 10 mais 2019" sheetId="58" r:id="rId17"/>
  </sheets>
  <definedNames>
    <definedName name="_GoBack" localSheetId="0">Texto!$F$52</definedName>
  </definedNames>
  <calcPr calcId="162913"/>
</workbook>
</file>

<file path=xl/calcChain.xml><?xml version="1.0" encoding="utf-8"?>
<calcChain xmlns="http://schemas.openxmlformats.org/spreadsheetml/2006/main">
  <c r="H10" i="11" l="1"/>
  <c r="F8" i="43"/>
  <c r="F9" i="43"/>
  <c r="F10" i="43"/>
  <c r="F11" i="43"/>
  <c r="F12" i="43"/>
  <c r="F13" i="43"/>
  <c r="F14" i="43"/>
  <c r="F15" i="43"/>
  <c r="F16" i="43"/>
  <c r="F7" i="43"/>
  <c r="C8" i="34"/>
  <c r="C12" i="34"/>
  <c r="C16" i="34"/>
  <c r="C20" i="34"/>
  <c r="C24" i="34"/>
  <c r="C32" i="34"/>
  <c r="C36" i="34"/>
  <c r="C40" i="34"/>
  <c r="C44" i="34"/>
  <c r="C52" i="34"/>
  <c r="C56" i="34"/>
  <c r="C58" i="34"/>
  <c r="C60" i="34"/>
  <c r="C66" i="34"/>
  <c r="C68" i="34"/>
  <c r="C5" i="34"/>
  <c r="G44" i="58"/>
  <c r="C44" i="58"/>
  <c r="O27" i="58"/>
  <c r="K27" i="58"/>
  <c r="G27" i="58"/>
  <c r="C27" i="58"/>
  <c r="O10" i="58"/>
  <c r="K10" i="58"/>
  <c r="G10" i="58"/>
  <c r="C10" i="58"/>
  <c r="B37" i="36"/>
  <c r="D38" i="17"/>
  <c r="B38" i="17"/>
  <c r="C38" i="17"/>
  <c r="K27" i="57"/>
  <c r="G27" i="57"/>
  <c r="G10" i="57"/>
  <c r="F8" i="35"/>
  <c r="F9" i="35"/>
  <c r="F10" i="35"/>
  <c r="F11" i="35"/>
  <c r="F12" i="35"/>
  <c r="F13" i="35"/>
  <c r="F14" i="35"/>
  <c r="F15" i="35"/>
  <c r="F16" i="35"/>
  <c r="C168" i="13"/>
  <c r="C167" i="13"/>
  <c r="B168" i="13"/>
  <c r="C28" i="34"/>
  <c r="C48" i="34"/>
  <c r="C64" i="34"/>
  <c r="G44" i="56"/>
  <c r="C44" i="56"/>
  <c r="O27" i="56"/>
  <c r="K27" i="56"/>
  <c r="G27" i="56"/>
  <c r="C27" i="56"/>
  <c r="O10" i="56"/>
  <c r="K10" i="56"/>
  <c r="G10" i="56"/>
  <c r="C10" i="56"/>
  <c r="F7" i="35"/>
  <c r="U10" i="11"/>
  <c r="U11" i="11"/>
  <c r="U12" i="11"/>
  <c r="U9" i="11"/>
  <c r="U13" i="11"/>
  <c r="E16" i="43"/>
  <c r="E15" i="43"/>
  <c r="E14" i="43"/>
  <c r="E12" i="43"/>
  <c r="E11" i="43"/>
  <c r="E10" i="43"/>
  <c r="E9" i="43"/>
  <c r="E8" i="43"/>
  <c r="E7" i="43"/>
  <c r="F44" i="57"/>
  <c r="G44" i="57"/>
  <c r="B44" i="57"/>
  <c r="C44" i="57"/>
  <c r="N27" i="57"/>
  <c r="O27" i="57"/>
  <c r="J27" i="57"/>
  <c r="F27" i="57"/>
  <c r="B27" i="57"/>
  <c r="C27" i="57"/>
  <c r="N10" i="57"/>
  <c r="O10" i="57"/>
  <c r="E41" i="57"/>
  <c r="A41" i="57"/>
  <c r="M24" i="57"/>
  <c r="I24" i="57"/>
  <c r="E24" i="57"/>
  <c r="A24" i="57"/>
  <c r="M7" i="57"/>
  <c r="J10" i="57"/>
  <c r="K10" i="57"/>
  <c r="I7" i="57"/>
  <c r="F10" i="57"/>
  <c r="E7" i="57"/>
  <c r="B10" i="57"/>
  <c r="C10" i="57"/>
  <c r="A7" i="57"/>
  <c r="C7" i="34"/>
  <c r="C9" i="34"/>
  <c r="C10" i="34"/>
  <c r="C11" i="34"/>
  <c r="C13" i="34"/>
  <c r="C14" i="34"/>
  <c r="C15" i="34"/>
  <c r="C17" i="34"/>
  <c r="C18" i="34"/>
  <c r="C21" i="34"/>
  <c r="C22" i="34"/>
  <c r="C23" i="34"/>
  <c r="C26" i="34"/>
  <c r="C29" i="34"/>
  <c r="C30" i="34"/>
  <c r="C31" i="34"/>
  <c r="C33" i="34"/>
  <c r="C34" i="34"/>
  <c r="C37" i="34"/>
  <c r="C38" i="34"/>
  <c r="C41" i="34"/>
  <c r="C42" i="34"/>
  <c r="C43" i="34"/>
  <c r="C45" i="34"/>
  <c r="C46" i="34"/>
  <c r="C47" i="34"/>
  <c r="C49" i="34"/>
  <c r="C50" i="34"/>
  <c r="C51" i="34"/>
  <c r="C53" i="34"/>
  <c r="C54" i="34"/>
  <c r="C55" i="34"/>
  <c r="C57" i="34"/>
  <c r="C59" i="34"/>
  <c r="C61" i="34"/>
  <c r="C62" i="34"/>
  <c r="C63" i="34"/>
  <c r="C65" i="34"/>
  <c r="C67" i="34"/>
  <c r="C69" i="34"/>
  <c r="C70" i="34"/>
  <c r="C71" i="34"/>
  <c r="C6" i="34"/>
  <c r="C39" i="34"/>
  <c r="C25" i="34"/>
  <c r="C19" i="34"/>
  <c r="F44" i="56"/>
  <c r="B44" i="56"/>
  <c r="N27" i="56"/>
  <c r="J27" i="56"/>
  <c r="F27" i="56"/>
  <c r="B27" i="56"/>
  <c r="N10" i="56"/>
  <c r="J10" i="56"/>
  <c r="F10" i="56"/>
  <c r="E41" i="56"/>
  <c r="A41" i="56"/>
  <c r="M24" i="56"/>
  <c r="I24" i="56"/>
  <c r="E24" i="56"/>
  <c r="A24" i="56"/>
  <c r="M7" i="56"/>
  <c r="I7" i="56"/>
  <c r="E7" i="56"/>
  <c r="A7" i="56"/>
  <c r="B17" i="35"/>
  <c r="F17" i="35"/>
  <c r="J34" i="23"/>
  <c r="I34" i="2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D17" i="23"/>
  <c r="B30" i="12"/>
  <c r="C5" i="12"/>
  <c r="C210" i="59"/>
  <c r="C190" i="59"/>
  <c r="C229" i="59"/>
  <c r="C165" i="59"/>
  <c r="C168" i="59"/>
  <c r="C214" i="59"/>
  <c r="C207" i="59"/>
  <c r="C209" i="59"/>
  <c r="C222" i="59"/>
  <c r="C163" i="59"/>
  <c r="C204" i="59"/>
  <c r="C180" i="59"/>
  <c r="C184" i="59"/>
  <c r="C170" i="59"/>
  <c r="C197" i="59"/>
  <c r="C202" i="59"/>
  <c r="C193" i="59"/>
  <c r="C175" i="59"/>
  <c r="C183" i="59"/>
  <c r="C182" i="59"/>
  <c r="C177" i="59"/>
  <c r="C208" i="59"/>
  <c r="C178" i="59"/>
  <c r="C216" i="59"/>
  <c r="C171" i="59"/>
  <c r="C189" i="59"/>
  <c r="C186" i="59"/>
  <c r="C200" i="59"/>
  <c r="C201" i="59"/>
  <c r="C172" i="59"/>
  <c r="C196" i="59"/>
  <c r="C173" i="59"/>
  <c r="C203" i="59"/>
  <c r="C181" i="59"/>
  <c r="C205" i="59"/>
  <c r="C213" i="59"/>
  <c r="C194" i="59"/>
  <c r="C174" i="59"/>
  <c r="C187" i="59"/>
  <c r="C188" i="59"/>
  <c r="C179" i="59"/>
  <c r="C191" i="59"/>
  <c r="C166" i="59"/>
  <c r="C192" i="59"/>
  <c r="C218" i="59"/>
  <c r="C223" i="59"/>
  <c r="C199" i="59"/>
  <c r="C228" i="59"/>
  <c r="C185" i="59"/>
  <c r="C220" i="59"/>
  <c r="C195" i="59"/>
  <c r="C219" i="59"/>
  <c r="C217" i="59"/>
  <c r="C198" i="59"/>
  <c r="C206" i="59"/>
  <c r="C169" i="59"/>
  <c r="C211" i="59"/>
  <c r="C227" i="59"/>
  <c r="C215" i="59"/>
  <c r="C212" i="59"/>
  <c r="C176" i="59"/>
  <c r="C167" i="59"/>
  <c r="C226" i="59"/>
  <c r="C164" i="59"/>
  <c r="C225" i="59"/>
  <c r="C221" i="59"/>
  <c r="C224" i="59"/>
  <c r="B4" i="59"/>
  <c r="C10" i="17"/>
  <c r="C8" i="17"/>
  <c r="C7" i="17"/>
  <c r="C19" i="17"/>
  <c r="C15" i="17"/>
  <c r="C12" i="17"/>
  <c r="C18" i="17"/>
  <c r="C13" i="17"/>
  <c r="C16" i="17"/>
  <c r="C17" i="17"/>
  <c r="C14" i="17"/>
  <c r="C21" i="17"/>
  <c r="C23" i="17"/>
  <c r="C27" i="17"/>
  <c r="C20" i="17"/>
  <c r="C11" i="17"/>
  <c r="C22" i="17"/>
  <c r="C9" i="17"/>
  <c r="C26" i="17"/>
  <c r="C29" i="17"/>
  <c r="C31" i="17"/>
  <c r="C25" i="17"/>
  <c r="C24" i="17"/>
  <c r="C30" i="17"/>
  <c r="C28" i="17"/>
  <c r="C33" i="17"/>
  <c r="C34" i="17"/>
  <c r="C32" i="17"/>
  <c r="C36" i="17"/>
  <c r="C35" i="17"/>
  <c r="C37" i="17"/>
  <c r="C27" i="34"/>
  <c r="C35" i="34"/>
  <c r="C8" i="37"/>
  <c r="C9" i="37"/>
  <c r="C10" i="37"/>
  <c r="C11" i="37"/>
  <c r="C12" i="37"/>
  <c r="C13" i="37"/>
  <c r="C14" i="37"/>
  <c r="C15" i="37"/>
  <c r="C16" i="37"/>
  <c r="C8" i="11"/>
  <c r="C7" i="11"/>
  <c r="C6" i="11"/>
  <c r="C5" i="11"/>
  <c r="B17" i="42"/>
  <c r="C5" i="13"/>
  <c r="C6" i="17"/>
  <c r="Z2" i="42"/>
  <c r="Y2" i="42"/>
  <c r="X2" i="42"/>
  <c r="W2" i="42"/>
  <c r="V2" i="42"/>
  <c r="U2" i="42"/>
  <c r="T2" i="42"/>
  <c r="S2" i="42"/>
  <c r="R2" i="42"/>
  <c r="Z1" i="42"/>
  <c r="Y1" i="42"/>
  <c r="X1" i="42"/>
  <c r="W1" i="42"/>
  <c r="V1" i="42"/>
  <c r="U1" i="42"/>
  <c r="T1" i="42"/>
  <c r="S1" i="42"/>
  <c r="R1" i="42"/>
  <c r="Q1" i="42"/>
  <c r="Q2" i="42"/>
  <c r="C17" i="43"/>
  <c r="C7" i="37"/>
  <c r="R2" i="39"/>
  <c r="U2" i="39"/>
  <c r="T2" i="39"/>
  <c r="S2" i="39"/>
  <c r="Q2" i="39"/>
  <c r="P2" i="39"/>
  <c r="O2" i="39"/>
  <c r="N2" i="39"/>
  <c r="M2" i="39"/>
  <c r="L2" i="39"/>
  <c r="U5" i="39"/>
  <c r="T5" i="39"/>
  <c r="S5" i="39"/>
  <c r="R5" i="39"/>
  <c r="Q5" i="39"/>
  <c r="P5" i="39"/>
  <c r="O5" i="39"/>
  <c r="N5" i="39"/>
  <c r="M5" i="39"/>
  <c r="L5" i="39"/>
  <c r="C17" i="35"/>
  <c r="D17" i="35"/>
  <c r="C8" i="23"/>
  <c r="C9" i="23"/>
  <c r="C10" i="23"/>
  <c r="C11" i="23"/>
  <c r="C13" i="23"/>
  <c r="C14" i="23"/>
  <c r="C15" i="23"/>
  <c r="C16" i="23"/>
  <c r="C7" i="23"/>
  <c r="D17" i="43"/>
  <c r="B17" i="37"/>
  <c r="B17" i="39"/>
  <c r="B17" i="23"/>
  <c r="C17" i="23"/>
  <c r="V6" i="39"/>
  <c r="B9" i="11"/>
  <c r="C9" i="11"/>
  <c r="E17" i="35"/>
  <c r="D5" i="11"/>
  <c r="E13" i="43"/>
  <c r="B17" i="43"/>
  <c r="D7" i="11"/>
  <c r="D6" i="11"/>
  <c r="D8" i="11"/>
  <c r="D9" i="11"/>
  <c r="C17" i="37"/>
  <c r="F17" i="43"/>
  <c r="E17" i="43"/>
  <c r="C72" i="34"/>
  <c r="B72" i="34"/>
  <c r="AA5" i="42"/>
</calcChain>
</file>

<file path=xl/sharedStrings.xml><?xml version="1.0" encoding="utf-8"?>
<sst xmlns="http://schemas.openxmlformats.org/spreadsheetml/2006/main" count="846" uniqueCount="325">
  <si>
    <t>Telefone</t>
  </si>
  <si>
    <t>Secretaria Municipal de Direitos Humanos e Cidadania</t>
  </si>
  <si>
    <t>Árvore</t>
  </si>
  <si>
    <t>Animal agressor e/ou invasor</t>
  </si>
  <si>
    <t>Remoção de grandes objetos</t>
  </si>
  <si>
    <t>Fiscalização de obras</t>
  </si>
  <si>
    <t>Estabelecimentos comerciais, indústrias e serviços</t>
  </si>
  <si>
    <t>Buraco e pavimentação</t>
  </si>
  <si>
    <t>Ponto viciado, entulho e caçamba de entulho</t>
  </si>
  <si>
    <t>Veículos abandonados</t>
  </si>
  <si>
    <t>Varrição e limpeza urbana</t>
  </si>
  <si>
    <t>Drenagem de água de chuva</t>
  </si>
  <si>
    <t>População ou pessoa em situação de rua</t>
  </si>
  <si>
    <t>Capinação e roçada de áreas verdes</t>
  </si>
  <si>
    <t>Secretaria Municipal do Verde e do Meio Ambiente</t>
  </si>
  <si>
    <t>Secretaria Municipal de Mobilidade e Transportes</t>
  </si>
  <si>
    <t>Secretaria Municipal de Esportes e Lazer</t>
  </si>
  <si>
    <t>Secretaria Municipal de Educação</t>
  </si>
  <si>
    <t>Áreas municipais</t>
  </si>
  <si>
    <t>Secretaria Municipal da Fazenda</t>
  </si>
  <si>
    <t>Elogio</t>
  </si>
  <si>
    <t>Terrenos e imóveis</t>
  </si>
  <si>
    <t>Valets e estacionamentos particulares</t>
  </si>
  <si>
    <t>Sugestão</t>
  </si>
  <si>
    <t>Secretaria Municipal da Saúde</t>
  </si>
  <si>
    <t>Pontos de ônibus</t>
  </si>
  <si>
    <t>Calçadas, guias e postes</t>
  </si>
  <si>
    <t>Central 156</t>
  </si>
  <si>
    <t>Secretaria Municipal de Habitação</t>
  </si>
  <si>
    <t>Publicidade e poluição visual</t>
  </si>
  <si>
    <t>Coleta de resíduos de serviços de saúde</t>
  </si>
  <si>
    <t>Fiscalização de infrações de trânsito</t>
  </si>
  <si>
    <t>Instalações esportivas</t>
  </si>
  <si>
    <t>Animal em via pública</t>
  </si>
  <si>
    <t>Secretaria do Governo Municipal</t>
  </si>
  <si>
    <t>Praças</t>
  </si>
  <si>
    <t>Córregos</t>
  </si>
  <si>
    <t>Coleta seletiva</t>
  </si>
  <si>
    <t>Criação inadequada de animais</t>
  </si>
  <si>
    <t>Acessibilidade em edificações</t>
  </si>
  <si>
    <t>Esgoto e água usada</t>
  </si>
  <si>
    <t>Numeração de imóveis</t>
  </si>
  <si>
    <t>Ambulantes</t>
  </si>
  <si>
    <t>Secretaria Municipal de Urbanismo e Licenciamento</t>
  </si>
  <si>
    <t>Secretaria Municipal de Segurança Urbana</t>
  </si>
  <si>
    <t>Circulação de veículos</t>
  </si>
  <si>
    <t>Secretaria Municipal de Gestão</t>
  </si>
  <si>
    <t>Praça de Atendimento</t>
  </si>
  <si>
    <t>Guias rebaixadas</t>
  </si>
  <si>
    <t>Wi-Fi Livre SP</t>
  </si>
  <si>
    <t>Placas com nome de rua</t>
  </si>
  <si>
    <t>Conduta de trabalho do motorista, cobrador e fiscal de ônibus</t>
  </si>
  <si>
    <t>Ferro velho</t>
  </si>
  <si>
    <t>Secretaria Municipal de Assistência e Desenvolvimento Social</t>
  </si>
  <si>
    <t>Circulação de pedestres</t>
  </si>
  <si>
    <t>Ecoponto</t>
  </si>
  <si>
    <t>Iluminação pública</t>
  </si>
  <si>
    <t>SPTrans</t>
  </si>
  <si>
    <t>Parques</t>
  </si>
  <si>
    <t>Secretaria Municipal da Pessoa com Deficiência</t>
  </si>
  <si>
    <t>Conduta de funcionários</t>
  </si>
  <si>
    <t>Programa Renda Mínima</t>
  </si>
  <si>
    <t>Secretaria Municipal de Inovação e Tecnologia</t>
  </si>
  <si>
    <t>Coleta de lixo domiciliar</t>
  </si>
  <si>
    <t>CEUS</t>
  </si>
  <si>
    <t>Dengue/chikungunya/zika (mosquito aedes aegypti)</t>
  </si>
  <si>
    <t>Unidades escolares</t>
  </si>
  <si>
    <t>Lixeiras públicas</t>
  </si>
  <si>
    <t>Autorizações especiais de trânsito</t>
  </si>
  <si>
    <t>Multas de trânsito</t>
  </si>
  <si>
    <t>Planetário</t>
  </si>
  <si>
    <t>Poluição do ar</t>
  </si>
  <si>
    <t>Consultas médicas em atenção especializada ambulatorial</t>
  </si>
  <si>
    <t>Registro Geral do Animal - RGA</t>
  </si>
  <si>
    <t>Servidores da SME</t>
  </si>
  <si>
    <t>Alimentação Escolar</t>
  </si>
  <si>
    <t>Segurança de edificação</t>
  </si>
  <si>
    <t>IPTU - Imposto Predial e Territorial Urbano</t>
  </si>
  <si>
    <t>Defesa civil</t>
  </si>
  <si>
    <t>Secretaria Municipal de Cultura</t>
  </si>
  <si>
    <t>Controladoria Geral do Município - Ouvidoria Geral</t>
  </si>
  <si>
    <t>SIGRC - Sistema Integrado de Gerenciamento e Relacionamento com o Cidadão</t>
  </si>
  <si>
    <t>ATENDIMENTOS</t>
  </si>
  <si>
    <t>Média</t>
  </si>
  <si>
    <t>Formulário eletrônico</t>
  </si>
  <si>
    <t>Pessoalmente/Carta*</t>
  </si>
  <si>
    <t>TOTAL</t>
  </si>
  <si>
    <t>Meses</t>
  </si>
  <si>
    <t>* Variação percentual em relação ao mês imediatamente anterior.</t>
  </si>
  <si>
    <t>ASSUNTO (Guia Portal 156)*</t>
  </si>
  <si>
    <t>Animais que podem causar doenças e agravos à saúde**</t>
  </si>
  <si>
    <t>Apoio à aprendizagem</t>
  </si>
  <si>
    <t>ATENDE</t>
  </si>
  <si>
    <t>Bilhete único</t>
  </si>
  <si>
    <t xml:space="preserve">Cadastro para demanda de moradia </t>
  </si>
  <si>
    <t>CADIN - Cadastro Informativo Municipal</t>
  </si>
  <si>
    <t>Cadastro único</t>
  </si>
  <si>
    <t>CCM - Cadastro de contribuintes mobiliários</t>
  </si>
  <si>
    <t>Cemitérios</t>
  </si>
  <si>
    <t>Centro de Apoio ao Trabalho e Empreendedorisco - CATE</t>
  </si>
  <si>
    <t xml:space="preserve">Ciclovias, ciclofaixas e outros </t>
  </si>
  <si>
    <t>Colmeia e vespeiro, pernilongo e mosquito**</t>
  </si>
  <si>
    <t>Comida de rua e foodtruck</t>
  </si>
  <si>
    <t>Condições sanitárias inadequadas</t>
  </si>
  <si>
    <t>Conduta de funcionário da CET</t>
  </si>
  <si>
    <t>Consulta em atenção básica</t>
  </si>
  <si>
    <t>CPOM - Cadastro de Prestadores de Serviço de Outro Município</t>
  </si>
  <si>
    <t>Criança e adolescente</t>
  </si>
  <si>
    <t>Desapropiação</t>
  </si>
  <si>
    <t>Empreenda fácil</t>
  </si>
  <si>
    <t>e-SIC</t>
  </si>
  <si>
    <t>Estacionamento de veículo na via</t>
  </si>
  <si>
    <t>Estacionamento reservado/preferêncial</t>
  </si>
  <si>
    <t>Eventos</t>
  </si>
  <si>
    <t>Exames em atenção especializada ambulatorial</t>
  </si>
  <si>
    <t>Exames, vacinas e castração</t>
  </si>
  <si>
    <t>Exumação e translados/transferência de corpos</t>
  </si>
  <si>
    <t>Feira livre</t>
  </si>
  <si>
    <t>Grande gerador de resíduos (serviço, comércio, indústria)</t>
  </si>
  <si>
    <t>Guarda Civíl Metropolitana - GCM</t>
  </si>
  <si>
    <t>Hospital veterinário público</t>
  </si>
  <si>
    <t>Idoso</t>
  </si>
  <si>
    <t>Inspeção veícular</t>
  </si>
  <si>
    <t>Interferências no trânsito</t>
  </si>
  <si>
    <t>ISS - Imposto sobre serviços</t>
  </si>
  <si>
    <t>ITBI - Imposto sobre transmissão de bens imóveis</t>
  </si>
  <si>
    <t>Leve leite</t>
  </si>
  <si>
    <t>LGBTI</t>
  </si>
  <si>
    <t>Licenciamento Ambiental</t>
  </si>
  <si>
    <t>Linhas e intinerários de ônibus</t>
  </si>
  <si>
    <t xml:space="preserve">Locais com lotação superior a 250 pessoas (cinemas, teatros, casas de shows) </t>
  </si>
  <si>
    <t>Má conduta de funcionários</t>
  </si>
  <si>
    <t>Material e uniforme escolar</t>
  </si>
  <si>
    <t>Não especificado***</t>
  </si>
  <si>
    <t>NFP-e - Nota Fiscal Paulistana</t>
  </si>
  <si>
    <t xml:space="preserve">Obras na via </t>
  </si>
  <si>
    <t>Ocupação irregular</t>
  </si>
  <si>
    <t>Olho Vivo</t>
  </si>
  <si>
    <t>Outros</t>
  </si>
  <si>
    <t>Outras reclamações e denúncias</t>
  </si>
  <si>
    <t>Ouvidoria da saúde</t>
  </si>
  <si>
    <t>Parcelamento de tributos</t>
  </si>
  <si>
    <t>Poluição sonora - PSIU</t>
  </si>
  <si>
    <t>Portal 156</t>
  </si>
  <si>
    <t>Procedimentos cirúrgicos em regime de hospital Dia - Rede Hora Certa</t>
  </si>
  <si>
    <t xml:space="preserve">Processos administrativos </t>
  </si>
  <si>
    <t>Programa Operação Trabalho / Hortas e Viveiros</t>
  </si>
  <si>
    <t>Qualidade de atendimento</t>
  </si>
  <si>
    <t xml:space="preserve">Reciclagem </t>
  </si>
  <si>
    <t>Rios e córregos</t>
  </si>
  <si>
    <t>Ruas, vilas, vielas e escadarias</t>
  </si>
  <si>
    <t>Taxi/Aplicativos</t>
  </si>
  <si>
    <t>Terminal, corredor e estação</t>
  </si>
  <si>
    <t xml:space="preserve">Transporte Escolar </t>
  </si>
  <si>
    <t>Total</t>
  </si>
  <si>
    <t xml:space="preserve">* Em decorrência da troca de sistema ocorrida em Dez/2016, a metodologia atualmente aplicada para a classificação dos assuntos é a Guia de Serviços do Portal 156.  As naturezas das manifestações do antigo sistema, que não guardavam correspondência com a classificação dos assuntos atualmente utilizada foram agrupadas em "Não especificado" para os meses de novembro e dezembro de 2017.
</t>
  </si>
  <si>
    <t>**Os assunto "colmeia e vespeiro, pernilongo e mosquito"  passou a ser classificado como um serviço dentro do assunto "animais que podem causar doenças e agravos à saúde"  no protal 156 a partir de maio/2018</t>
  </si>
  <si>
    <t>***Os protocolos classificadas como assunto não especificado, são reclamações recebidas no sistema sem que se tenha o registro do assunto demandado.</t>
  </si>
  <si>
    <t>Unidades PMSP</t>
  </si>
  <si>
    <t>Secretaria Especial de Comunicação</t>
  </si>
  <si>
    <t>Secretaria Especial de Relações Governamentais</t>
  </si>
  <si>
    <t>Secretaria Municipal de Desestatização e Parcerias</t>
  </si>
  <si>
    <t>Secretaria Municipal de Infraestrutura Urbana e Obras**</t>
  </si>
  <si>
    <t>Secretaria Municipal de Justiça</t>
  </si>
  <si>
    <t>Secretaria Municipal de Relações Internacionais</t>
  </si>
  <si>
    <t>Autoridade Municipal de Limpeza  Urbana - AMLURB***</t>
  </si>
  <si>
    <t>Departamento de Iluminação Pública - ILUME***</t>
  </si>
  <si>
    <t>Serviço Funerário do Município de São Paulo***</t>
  </si>
  <si>
    <t>Superintendência das Usinas de Asfalto - SPUA***</t>
  </si>
  <si>
    <t>São Paulo Transportes - SPTRANS***</t>
  </si>
  <si>
    <t>Não especificado****</t>
  </si>
  <si>
    <t>Órgão externo</t>
  </si>
  <si>
    <t>* A partir de abril/18 passou a ser de responsabilidade da Secretaria Municipal das Prefeituras Regionais, o Departamento de Iliminação Pública e o Serviço Funerário.</t>
  </si>
  <si>
    <t>** A partir de abril/18 a Secretaria Municipal de Obras e Serviços passou a se chamar Secretaria Municipal de Infraestrutura Urbana e Obras, com alterações das suas copetências. deixando de ser responsável pelo Departamento de Iluminação Pública e pelo Serviço Funerário, sendo que estas passaram a ser de responsabilidade da Secretaria Municipal das Prefeituras Regionais.</t>
  </si>
  <si>
    <t>***A partir de maio/18 foi individualizada a quantidade de entradas de AMLURB, ILUME, SPUA e Serviço Funerário do total de entradas da Secretaria Municipal das Prefeituras Regionais, assim como de CET e SPTRANS do total da Secretaria Municipal de Mobilidade e Transportes.</t>
  </si>
  <si>
    <t>****Os protocolos classificadas como unidade não especificada, são reclamações recebidas no sistema sem que se tenha o registro da unidade demandada.</t>
  </si>
  <si>
    <t xml:space="preserve">Total </t>
  </si>
  <si>
    <t>Total Geral</t>
  </si>
  <si>
    <t>Companhia de Engenharia de Tráfego - CET***</t>
  </si>
  <si>
    <t>Variação*</t>
  </si>
  <si>
    <t>Assistência farmacêutica</t>
  </si>
  <si>
    <t>Divida ativa</t>
  </si>
  <si>
    <t>Documentações de edificações</t>
  </si>
  <si>
    <t>Manutenção e conservação de ônibus</t>
  </si>
  <si>
    <t>Mercados e sacolões</t>
  </si>
  <si>
    <t>Programa Bolsa Família</t>
  </si>
  <si>
    <t>Saúde mental</t>
  </si>
  <si>
    <t>Solicitação de policiamento</t>
  </si>
  <si>
    <t>Taxa de resíduos sólidos</t>
  </si>
  <si>
    <t>Taxas mobiliárias</t>
  </si>
  <si>
    <t>Telecentros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</si>
  <si>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</si>
  <si>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</si>
  <si>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</si>
  <si>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</si>
  <si>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</si>
  <si>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</si>
  <si>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</si>
  <si>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</si>
  <si>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</si>
  <si>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</si>
  <si>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</si>
  <si>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</si>
  <si>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</si>
  <si>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</si>
  <si>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</si>
  <si>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</si>
  <si>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</si>
  <si>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</si>
  <si>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</si>
  <si>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</si>
  <si>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</si>
  <si>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</si>
  <si>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</si>
  <si>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</si>
  <si>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</si>
  <si>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</si>
  <si>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</si>
  <si>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</si>
  <si>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</si>
  <si>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¹  A partir de agosto/18 a Secretaria Municipal das Prefeituras Regionais foi denominada como Secretaria Municipal das Subprefeituras</t>
  </si>
  <si>
    <t>³ Em agosto/18  foi criada a Secretaria Municipal de Turismo, ficando a São Paulo Turismo-SPTURIS vinculada a esta secretaria</t>
  </si>
  <si>
    <t>² A partir de agosto/18 a Secretaria Municipal do Trabalho e Empreendedorismo foi denominada como Secretaria Municipal de Desenvolvimento Econômico</t>
  </si>
  <si>
    <t>Subprefeitura Aricanduva</t>
  </si>
  <si>
    <t>Subprefeitura Butantã</t>
  </si>
  <si>
    <t>Subprefeitura Campo Limpo</t>
  </si>
  <si>
    <t>Secretaria Municipal de Desenvolvimento Econômico</t>
  </si>
  <si>
    <t>Secretaria Municipal de Turismo</t>
  </si>
  <si>
    <t>Secretaria Municipal das Prefeituras Regionais* ¹</t>
  </si>
  <si>
    <t>Acesso à informação</t>
  </si>
  <si>
    <t>COHAB</t>
  </si>
  <si>
    <t>Faixas exclusivas e corredores de ônibus</t>
  </si>
  <si>
    <t>Programa Renda Cidadã</t>
  </si>
  <si>
    <t>Procuradoria Geral do Município</t>
  </si>
  <si>
    <t xml:space="preserve">* Em decorrência da troca de sistema ocorrida em Dez/2016, a metodologia atualmente aplicada para a classificação dos assuntos é a Guia de Serviços do Portal 156.  
</t>
  </si>
  <si>
    <t>Animais silvestres</t>
  </si>
  <si>
    <t>Boletim e frequência escolar</t>
  </si>
  <si>
    <t>Cadastro Municipal de Vigilância em Saúde - CMVS</t>
  </si>
  <si>
    <t>Manutenção da sinalização de trânsito</t>
  </si>
  <si>
    <t>Saúde bucal</t>
  </si>
  <si>
    <t>Sé</t>
  </si>
  <si>
    <t>Casa Verde</t>
  </si>
  <si>
    <t>Itaquera</t>
  </si>
  <si>
    <t>Mooca</t>
  </si>
  <si>
    <t>Programa Operação Trabalho - Transcidadania</t>
  </si>
  <si>
    <t>Assuntos - 10 mais demandados dos 3 últimos meses (Média)</t>
  </si>
  <si>
    <t>Unidades - 10 mais demandadas dos 3 últimos meses (Média)</t>
  </si>
  <si>
    <t>Subprefeituras</t>
  </si>
  <si>
    <t>Protocolos*</t>
  </si>
  <si>
    <t>Variação**</t>
  </si>
  <si>
    <t>*Protocolos - valores absolutos do mês</t>
  </si>
  <si>
    <t>** Variação percentual em relação ao mês imediatamente anterior.</t>
  </si>
  <si>
    <t>***mudança de metodologia aplicada a partir de maio/18</t>
  </si>
  <si>
    <t>*** mudança de metodologia aplicada a partir de maio/18</t>
  </si>
  <si>
    <t xml:space="preserve">Agendamento Eletrônico </t>
  </si>
  <si>
    <t>Documentações de Rua</t>
  </si>
  <si>
    <t xml:space="preserve">Documentações de Obras </t>
  </si>
  <si>
    <t>Moto-frete</t>
  </si>
  <si>
    <t>Recarga de Bilhete Único e cobrança</t>
  </si>
  <si>
    <t>Senha Web</t>
  </si>
  <si>
    <t>10 unidades mais demandadas de NOVEMBRO/2018</t>
  </si>
  <si>
    <r>
      <rPr>
        <sz val="10"/>
        <rFont val="Calibri"/>
        <family val="2"/>
      </rPr>
      <t>¹</t>
    </r>
    <r>
      <rPr>
        <sz val="10"/>
        <rFont val="Arial"/>
        <family val="2"/>
      </rPr>
      <t xml:space="preserve"> A partir de abril/18 passou a ser de responsabilidade da Secretaria Municipal das Prefeituras Regionais, o Departamento de Iliminação Pública e o Serviço Funerário.</t>
    </r>
  </si>
  <si>
    <r>
      <rPr>
        <sz val="10"/>
        <rFont val="Calibri"/>
        <family val="2"/>
      </rPr>
      <t>²</t>
    </r>
    <r>
      <rPr>
        <sz val="10"/>
        <rFont val="Arial"/>
        <family val="2"/>
      </rPr>
      <t xml:space="preserve">  A partir de agosto/18 a Secretaria Municipal das Prefeituras Regionais foi denominada como Secretaria Municipal das Subprefeituras</t>
    </r>
  </si>
  <si>
    <r>
      <rPr>
        <sz val="10"/>
        <rFont val="Calibri"/>
        <family val="2"/>
      </rPr>
      <t>³</t>
    </r>
    <r>
      <rPr>
        <sz val="10"/>
        <rFont val="Arial"/>
        <family val="2"/>
      </rPr>
      <t>A partir de maio/18 foi individualizada a quantidade de entradas de AMLURB, ILUME, SPUA e Serviço Funerário do total de entradas da Secretaria Municipal das Prefeituras Regionais, assim como de CET e SPTRANS do total da Secretaria Municipal de Mobilidade e Transportes.</t>
    </r>
  </si>
  <si>
    <t>Penha</t>
  </si>
  <si>
    <t>Santana/Tucuruvi</t>
  </si>
  <si>
    <t>Pinheiros</t>
  </si>
  <si>
    <t>Ipiranga</t>
  </si>
  <si>
    <t>Lapa</t>
  </si>
  <si>
    <t>Santo Amaro</t>
  </si>
  <si>
    <t>Pirituba/Jaraguá</t>
  </si>
  <si>
    <t>M'Boi Mirim</t>
  </si>
  <si>
    <t>Vila Maria/Vila Guilherme</t>
  </si>
  <si>
    <t>Aricanduva</t>
  </si>
  <si>
    <t>Cidade Ademar</t>
  </si>
  <si>
    <t>Capela do Socorro</t>
  </si>
  <si>
    <t>Butantã</t>
  </si>
  <si>
    <t>Vila Mariana</t>
  </si>
  <si>
    <t>Campo Limpo</t>
  </si>
  <si>
    <t>Freguesia/Brasilândia</t>
  </si>
  <si>
    <t>Jabaquara</t>
  </si>
  <si>
    <t>São Miguel Paulista</t>
  </si>
  <si>
    <t>Jaçanã/Tremembé</t>
  </si>
  <si>
    <t>Vila Prudente</t>
  </si>
  <si>
    <t>Itaim Paulista</t>
  </si>
  <si>
    <t>São Mateus</t>
  </si>
  <si>
    <t>Sapopemba</t>
  </si>
  <si>
    <t>Ermelino Matarazzo</t>
  </si>
  <si>
    <t>Guaianases</t>
  </si>
  <si>
    <t>Parelheiros</t>
  </si>
  <si>
    <t>Cidade Tiradentes</t>
  </si>
  <si>
    <t>Perus</t>
  </si>
  <si>
    <t xml:space="preserve">Elevador, escada rolante, esteira rolante, plataforma de elevação </t>
  </si>
  <si>
    <t>Microempreendedor Individual - MEI</t>
  </si>
  <si>
    <t>Olimpíadas estudantis</t>
  </si>
  <si>
    <t>Questões raciais</t>
  </si>
  <si>
    <t>Urgências e Emergências</t>
  </si>
  <si>
    <t xml:space="preserve">Zona Azul </t>
  </si>
  <si>
    <t xml:space="preserve">Controladoria Geral do Município </t>
  </si>
  <si>
    <t>Média 2018</t>
  </si>
  <si>
    <t>% Canais de entrada</t>
  </si>
  <si>
    <t>Pessoalmente/Carta</t>
  </si>
  <si>
    <t>** A partir de 2019 os protocolos de entrada de denúncias passaram a ser totalizados juntamente com de reclamações, solicitações, elogios e sugestões</t>
  </si>
  <si>
    <t xml:space="preserve">Protocolos** </t>
  </si>
  <si>
    <t>Denúncia</t>
  </si>
  <si>
    <t>Reclamação</t>
  </si>
  <si>
    <t>Solicitação</t>
  </si>
  <si>
    <t>Tipo de manifestação</t>
  </si>
  <si>
    <t>Assuntos - variação dos 10 mais demandados de 2019 (MÉDIA)</t>
  </si>
  <si>
    <t>Assuntos - 10 mais demandados de 2019 (Média)</t>
  </si>
  <si>
    <t>10 assuntos mais demandados de JANEIRO/2019</t>
  </si>
  <si>
    <t>Unidades - 10 mais demandadas de 2019 (Média)</t>
  </si>
  <si>
    <t>Subprefeituras - variação dos 10 mais demandados de 2019 (MÉDIA)</t>
  </si>
  <si>
    <t>Unidades - variação dos 10 mais demandados de 2019 (MÉDIA)</t>
  </si>
  <si>
    <t>Certidões</t>
  </si>
  <si>
    <t>Serviço de apoio terapêutico</t>
  </si>
  <si>
    <t xml:space="preserve">Subprefeitura Itaquera </t>
  </si>
  <si>
    <t xml:space="preserve">Subprefeitura Campo Limpo </t>
  </si>
  <si>
    <t xml:space="preserve">Subprefeitura Vila Mariana </t>
  </si>
  <si>
    <t xml:space="preserve">Subprefeitura Casa Verde </t>
  </si>
  <si>
    <t xml:space="preserve">Subprefeitura Mooca </t>
  </si>
  <si>
    <t>Áreas Contaminadas</t>
  </si>
  <si>
    <t>Auxilio Aluguel</t>
  </si>
  <si>
    <t>Homenagem fúnebre, velório, sepultamento e cremação</t>
  </si>
  <si>
    <t xml:space="preserve">Programa Operação Trabalho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</si>
</sst>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33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000000"/>
      <name val="Arial"/>
      <family val="2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Arial"/>
      <family val="2"/>
    </font>
    <font>
      <sz val="12"/>
      <color rgb="FF000000"/>
      <name val="Arial "/>
    </font>
    <font>
      <sz val="12"/>
      <color indexed="8"/>
      <name val="Calibri"/>
      <family val="2"/>
      <scheme val="minor"/>
    </font>
    <font>
      <sz val="11"/>
      <color rgb="FFFF0000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Calibri"/>
      <family val="2"/>
      <scheme val="minor"/>
    </font>
    <font>
      <b/>
      <sz val="12"/>
      <color rgb="FF000000"/>
      <name val="Arial "/>
    </font>
    <font>
      <b/>
      <sz val="11"/>
      <color theme="0"/>
      <name val="Arial"/>
      <family val="2"/>
    </font>
    <font>
      <sz val="11"/>
      <color theme="0"/>
      <name val="Arial "/>
    </font>
    <font>
      <b/>
      <sz val="11"/>
      <color theme="0"/>
      <name val="Arial "/>
    </font>
  </fonts>
  <fills count="9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rgb="FFBFBFBF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0" fontId="9" fillId="0" borderId="0"/>
    <xf numFmtId="0" fontId="11" fillId="0" borderId="0" applyNumberFormat="0" applyFont="0" applyBorder="0" applyProtection="0"/>
  </cellStyleXfs>
  <cellXfs count="296">
    <xf numFmtId="0" fontId="0" fillId="0" borderId="0" xfId="0"/>
    <xf numFmtId="0" fontId="0" fillId="0" borderId="0" xfId="0"/>
    <xf numFmtId="0" fontId="13" fillId="0" borderId="0" xfId="0" applyFont="1"/>
    <xf numFmtId="0" fontId="0" fillId="0" borderId="0" xfId="0" applyFill="1" applyBorder="1"/>
    <xf numFmtId="0" fontId="13" fillId="0" borderId="0" xfId="0" applyFont="1" applyFill="1" applyBorder="1"/>
    <xf numFmtId="17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/>
    <xf numFmtId="3" fontId="14" fillId="0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3" fontId="0" fillId="0" borderId="0" xfId="0" applyNumberFormat="1" applyFill="1" applyBorder="1"/>
    <xf numFmtId="1" fontId="0" fillId="0" borderId="0" xfId="0" applyNumberFormat="1"/>
    <xf numFmtId="0" fontId="1" fillId="0" borderId="0" xfId="0" applyFont="1" applyBorder="1"/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/>
    <xf numFmtId="0" fontId="13" fillId="0" borderId="0" xfId="0" applyFont="1" applyFill="1"/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9" fillId="0" borderId="0" xfId="1"/>
    <xf numFmtId="0" fontId="0" fillId="0" borderId="2" xfId="0" applyFill="1" applyBorder="1"/>
    <xf numFmtId="0" fontId="17" fillId="2" borderId="1" xfId="0" applyFont="1" applyFill="1" applyBorder="1" applyAlignment="1">
      <alignment horizontal="right"/>
    </xf>
    <xf numFmtId="0" fontId="17" fillId="0" borderId="0" xfId="0" applyFont="1" applyFill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" fontId="17" fillId="3" borderId="1" xfId="0" applyNumberFormat="1" applyFont="1" applyFill="1" applyBorder="1"/>
    <xf numFmtId="0" fontId="13" fillId="0" borderId="0" xfId="2" applyFont="1" applyFill="1" applyAlignment="1"/>
    <xf numFmtId="0" fontId="2" fillId="3" borderId="1" xfId="0" applyFont="1" applyFill="1" applyBorder="1" applyAlignment="1">
      <alignment horizontal="center"/>
    </xf>
    <xf numFmtId="1" fontId="2" fillId="3" borderId="3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2" xfId="0" applyFont="1" applyBorder="1" applyAlignment="1"/>
    <xf numFmtId="0" fontId="1" fillId="0" borderId="5" xfId="0" applyFont="1" applyBorder="1"/>
    <xf numFmtId="0" fontId="2" fillId="3" borderId="6" xfId="0" applyFont="1" applyFill="1" applyBorder="1" applyAlignment="1">
      <alignment horizontal="right"/>
    </xf>
    <xf numFmtId="0" fontId="2" fillId="3" borderId="7" xfId="0" applyFont="1" applyFill="1" applyBorder="1"/>
    <xf numFmtId="1" fontId="2" fillId="3" borderId="1" xfId="0" applyNumberFormat="1" applyFont="1" applyFill="1" applyBorder="1"/>
    <xf numFmtId="1" fontId="1" fillId="0" borderId="8" xfId="0" applyNumberFormat="1" applyFont="1" applyBorder="1"/>
    <xf numFmtId="1" fontId="1" fillId="0" borderId="2" xfId="0" applyNumberFormat="1" applyFont="1" applyBorder="1"/>
    <xf numFmtId="0" fontId="0" fillId="0" borderId="0" xfId="0" applyFont="1"/>
    <xf numFmtId="0" fontId="0" fillId="0" borderId="0" xfId="0" applyFont="1" applyBorder="1"/>
    <xf numFmtId="0" fontId="17" fillId="3" borderId="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Border="1"/>
    <xf numFmtId="0" fontId="2" fillId="3" borderId="1" xfId="0" applyFont="1" applyFill="1" applyBorder="1" applyAlignment="1">
      <alignment horizontal="right"/>
    </xf>
    <xf numFmtId="0" fontId="1" fillId="0" borderId="9" xfId="0" applyFont="1" applyBorder="1"/>
    <xf numFmtId="0" fontId="17" fillId="4" borderId="1" xfId="0" applyFont="1" applyFill="1" applyBorder="1" applyAlignment="1">
      <alignment horizontal="right"/>
    </xf>
    <xf numFmtId="0" fontId="17" fillId="3" borderId="1" xfId="0" applyFont="1" applyFill="1" applyBorder="1"/>
    <xf numFmtId="0" fontId="2" fillId="3" borderId="1" xfId="0" applyFont="1" applyFill="1" applyBorder="1"/>
    <xf numFmtId="0" fontId="13" fillId="5" borderId="1" xfId="0" applyFont="1" applyFill="1" applyBorder="1" applyAlignment="1">
      <alignment horizontal="center"/>
    </xf>
    <xf numFmtId="3" fontId="0" fillId="0" borderId="0" xfId="0" applyNumberFormat="1"/>
    <xf numFmtId="17" fontId="2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17" fillId="3" borderId="1" xfId="0" applyFont="1" applyFill="1" applyBorder="1" applyAlignment="1">
      <alignment horizontal="right"/>
    </xf>
    <xf numFmtId="17" fontId="2" fillId="3" borderId="7" xfId="0" applyNumberFormat="1" applyFont="1" applyFill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 applyFont="1"/>
    <xf numFmtId="1" fontId="17" fillId="3" borderId="10" xfId="0" applyNumberFormat="1" applyFont="1" applyFill="1" applyBorder="1" applyAlignment="1">
      <alignment horizontal="center"/>
    </xf>
    <xf numFmtId="0" fontId="9" fillId="0" borderId="11" xfId="1" applyBorder="1"/>
    <xf numFmtId="0" fontId="9" fillId="0" borderId="4" xfId="1" applyBorder="1"/>
    <xf numFmtId="0" fontId="0" fillId="0" borderId="4" xfId="0" applyBorder="1"/>
    <xf numFmtId="1" fontId="17" fillId="4" borderId="1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wrapText="1"/>
    </xf>
    <xf numFmtId="0" fontId="2" fillId="3" borderId="12" xfId="0" applyFont="1" applyFill="1" applyBorder="1"/>
    <xf numFmtId="0" fontId="0" fillId="0" borderId="0" xfId="0" applyFill="1" applyBorder="1" applyAlignment="1">
      <alignment horizontal="justify" vertical="justify" wrapText="1"/>
    </xf>
    <xf numFmtId="0" fontId="17" fillId="0" borderId="0" xfId="0" applyFont="1" applyFill="1" applyBorder="1" applyAlignment="1">
      <alignment horizontal="right"/>
    </xf>
    <xf numFmtId="0" fontId="9" fillId="0" borderId="0" xfId="1" applyFill="1"/>
    <xf numFmtId="1" fontId="2" fillId="0" borderId="0" xfId="0" applyNumberFormat="1" applyFont="1" applyFill="1" applyBorder="1"/>
    <xf numFmtId="1" fontId="2" fillId="3" borderId="12" xfId="0" applyNumberFormat="1" applyFont="1" applyFill="1" applyBorder="1"/>
    <xf numFmtId="17" fontId="2" fillId="3" borderId="3" xfId="0" applyNumberFormat="1" applyFont="1" applyFill="1" applyBorder="1" applyAlignment="1">
      <alignment horizontal="center"/>
    </xf>
    <xf numFmtId="3" fontId="16" fillId="0" borderId="2" xfId="0" applyNumberFormat="1" applyFont="1" applyFill="1" applyBorder="1" applyAlignment="1">
      <alignment horizontal="center"/>
    </xf>
    <xf numFmtId="3" fontId="16" fillId="0" borderId="5" xfId="0" applyNumberFormat="1" applyFont="1" applyFill="1" applyBorder="1" applyAlignment="1">
      <alignment horizontal="center"/>
    </xf>
    <xf numFmtId="2" fontId="16" fillId="0" borderId="8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0" fontId="18" fillId="0" borderId="0" xfId="0" applyFont="1"/>
    <xf numFmtId="1" fontId="0" fillId="0" borderId="13" xfId="0" applyNumberFormat="1" applyBorder="1"/>
    <xf numFmtId="0" fontId="0" fillId="0" borderId="4" xfId="0" applyFill="1" applyBorder="1"/>
    <xf numFmtId="1" fontId="17" fillId="0" borderId="0" xfId="0" applyNumberFormat="1" applyFont="1" applyFill="1" applyBorder="1"/>
    <xf numFmtId="0" fontId="0" fillId="0" borderId="14" xfId="0" applyBorder="1"/>
    <xf numFmtId="0" fontId="9" fillId="0" borderId="8" xfId="1" applyFill="1" applyBorder="1"/>
    <xf numFmtId="0" fontId="9" fillId="0" borderId="15" xfId="1" applyFill="1" applyBorder="1"/>
    <xf numFmtId="0" fontId="0" fillId="0" borderId="16" xfId="0" applyFill="1" applyBorder="1"/>
    <xf numFmtId="0" fontId="0" fillId="0" borderId="5" xfId="0" applyFill="1" applyBorder="1"/>
    <xf numFmtId="1" fontId="17" fillId="3" borderId="7" xfId="0" applyNumberFormat="1" applyFont="1" applyFill="1" applyBorder="1"/>
    <xf numFmtId="0" fontId="0" fillId="0" borderId="15" xfId="0" applyFill="1" applyBorder="1"/>
    <xf numFmtId="0" fontId="1" fillId="0" borderId="6" xfId="0" applyFont="1" applyBorder="1"/>
    <xf numFmtId="0" fontId="0" fillId="0" borderId="9" xfId="0" applyFill="1" applyBorder="1"/>
    <xf numFmtId="0" fontId="1" fillId="0" borderId="2" xfId="0" applyFont="1" applyFill="1" applyBorder="1"/>
    <xf numFmtId="0" fontId="10" fillId="0" borderId="0" xfId="0" applyFont="1"/>
    <xf numFmtId="0" fontId="4" fillId="0" borderId="0" xfId="0" applyFont="1"/>
    <xf numFmtId="0" fontId="2" fillId="3" borderId="17" xfId="0" applyFont="1" applyFill="1" applyBorder="1"/>
    <xf numFmtId="0" fontId="1" fillId="0" borderId="9" xfId="0" applyFont="1" applyFill="1" applyBorder="1"/>
    <xf numFmtId="0" fontId="1" fillId="0" borderId="11" xfId="0" applyFont="1" applyBorder="1"/>
    <xf numFmtId="0" fontId="1" fillId="0" borderId="18" xfId="0" applyFont="1" applyBorder="1"/>
    <xf numFmtId="3" fontId="16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7" fontId="20" fillId="0" borderId="0" xfId="0" applyNumberFormat="1" applyFont="1" applyFill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/>
    <xf numFmtId="0" fontId="1" fillId="0" borderId="19" xfId="0" applyFont="1" applyFill="1" applyBorder="1"/>
    <xf numFmtId="0" fontId="1" fillId="0" borderId="20" xfId="0" applyFont="1" applyBorder="1"/>
    <xf numFmtId="0" fontId="0" fillId="0" borderId="21" xfId="0" applyFill="1" applyBorder="1"/>
    <xf numFmtId="0" fontId="12" fillId="0" borderId="0" xfId="0" applyFont="1"/>
    <xf numFmtId="0" fontId="12" fillId="0" borderId="0" xfId="0" applyFont="1" applyFill="1" applyBorder="1"/>
    <xf numFmtId="0" fontId="12" fillId="0" borderId="0" xfId="1" applyFont="1"/>
    <xf numFmtId="0" fontId="12" fillId="0" borderId="0" xfId="1" applyFont="1" applyFill="1"/>
    <xf numFmtId="0" fontId="5" fillId="0" borderId="0" xfId="0" applyFont="1"/>
    <xf numFmtId="1" fontId="21" fillId="0" borderId="0" xfId="0" applyNumberFormat="1" applyFont="1"/>
    <xf numFmtId="0" fontId="21" fillId="0" borderId="0" xfId="0" applyFont="1"/>
    <xf numFmtId="0" fontId="5" fillId="5" borderId="1" xfId="0" applyFont="1" applyFill="1" applyBorder="1" applyAlignment="1">
      <alignment horizontal="center"/>
    </xf>
    <xf numFmtId="0" fontId="5" fillId="5" borderId="45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17" fontId="5" fillId="5" borderId="46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2" fontId="5" fillId="0" borderId="8" xfId="0" applyNumberFormat="1" applyFont="1" applyFill="1" applyBorder="1" applyAlignment="1">
      <alignment horizontal="center"/>
    </xf>
    <xf numFmtId="17" fontId="5" fillId="5" borderId="47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17" fontId="5" fillId="5" borderId="2" xfId="0" applyNumberFormat="1" applyFont="1" applyFill="1" applyBorder="1" applyAlignment="1">
      <alignment horizontal="center"/>
    </xf>
    <xf numFmtId="17" fontId="5" fillId="5" borderId="5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0" fontId="22" fillId="0" borderId="0" xfId="0" applyFont="1"/>
    <xf numFmtId="1" fontId="22" fillId="0" borderId="0" xfId="0" applyNumberFormat="1" applyFont="1"/>
    <xf numFmtId="0" fontId="22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6" fillId="0" borderId="0" xfId="0" applyFont="1" applyBorder="1"/>
    <xf numFmtId="0" fontId="4" fillId="0" borderId="0" xfId="0" applyFont="1" applyFill="1"/>
    <xf numFmtId="3" fontId="4" fillId="0" borderId="16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23" fillId="0" borderId="0" xfId="0" applyFont="1" applyFill="1" applyBorder="1"/>
    <xf numFmtId="0" fontId="23" fillId="0" borderId="0" xfId="0" applyFont="1"/>
    <xf numFmtId="0" fontId="23" fillId="0" borderId="0" xfId="0" applyFont="1" applyFill="1"/>
    <xf numFmtId="3" fontId="4" fillId="0" borderId="2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1" fontId="1" fillId="0" borderId="23" xfId="0" applyNumberFormat="1" applyFont="1" applyBorder="1"/>
    <xf numFmtId="1" fontId="1" fillId="0" borderId="24" xfId="0" applyNumberFormat="1" applyFont="1" applyBorder="1"/>
    <xf numFmtId="0" fontId="21" fillId="0" borderId="0" xfId="0" applyFont="1" applyFill="1"/>
    <xf numFmtId="0" fontId="0" fillId="0" borderId="8" xfId="0" applyFill="1" applyBorder="1"/>
    <xf numFmtId="0" fontId="9" fillId="0" borderId="2" xfId="1" applyFill="1" applyBorder="1"/>
    <xf numFmtId="0" fontId="0" fillId="0" borderId="25" xfId="0" applyFill="1" applyBorder="1"/>
    <xf numFmtId="0" fontId="9" fillId="0" borderId="9" xfId="1" applyFill="1" applyBorder="1"/>
    <xf numFmtId="0" fontId="0" fillId="0" borderId="26" xfId="0" applyFill="1" applyBorder="1"/>
    <xf numFmtId="2" fontId="0" fillId="0" borderId="0" xfId="0" applyNumberFormat="1"/>
    <xf numFmtId="1" fontId="0" fillId="0" borderId="0" xfId="0" applyNumberFormat="1" applyFill="1"/>
    <xf numFmtId="3" fontId="24" fillId="0" borderId="27" xfId="0" applyNumberFormat="1" applyFont="1" applyBorder="1" applyAlignment="1">
      <alignment horizontal="center"/>
    </xf>
    <xf numFmtId="1" fontId="17" fillId="6" borderId="1" xfId="0" applyNumberFormat="1" applyFont="1" applyFill="1" applyBorder="1"/>
    <xf numFmtId="1" fontId="9" fillId="7" borderId="15" xfId="1" applyNumberFormat="1" applyFill="1" applyBorder="1"/>
    <xf numFmtId="1" fontId="9" fillId="7" borderId="2" xfId="1" applyNumberFormat="1" applyFill="1" applyBorder="1"/>
    <xf numFmtId="1" fontId="0" fillId="7" borderId="2" xfId="0" applyNumberFormat="1" applyFill="1" applyBorder="1"/>
    <xf numFmtId="165" fontId="25" fillId="0" borderId="28" xfId="0" applyNumberFormat="1" applyFont="1" applyBorder="1"/>
    <xf numFmtId="1" fontId="25" fillId="7" borderId="2" xfId="0" applyNumberFormat="1" applyFont="1" applyFill="1" applyBorder="1"/>
    <xf numFmtId="1" fontId="1" fillId="0" borderId="25" xfId="0" applyNumberFormat="1" applyFont="1" applyBorder="1"/>
    <xf numFmtId="1" fontId="1" fillId="0" borderId="9" xfId="0" applyNumberFormat="1" applyFont="1" applyBorder="1"/>
    <xf numFmtId="1" fontId="1" fillId="0" borderId="21" xfId="0" applyNumberFormat="1" applyFont="1" applyBorder="1"/>
    <xf numFmtId="1" fontId="2" fillId="6" borderId="1" xfId="0" applyNumberFormat="1" applyFont="1" applyFill="1" applyBorder="1" applyAlignment="1">
      <alignment horizontal="center"/>
    </xf>
    <xf numFmtId="1" fontId="2" fillId="6" borderId="1" xfId="0" applyNumberFormat="1" applyFont="1" applyFill="1" applyBorder="1"/>
    <xf numFmtId="1" fontId="1" fillId="7" borderId="8" xfId="0" applyNumberFormat="1" applyFont="1" applyFill="1" applyBorder="1"/>
    <xf numFmtId="1" fontId="1" fillId="7" borderId="2" xfId="0" applyNumberFormat="1" applyFont="1" applyFill="1" applyBorder="1"/>
    <xf numFmtId="1" fontId="1" fillId="7" borderId="5" xfId="0" applyNumberFormat="1" applyFont="1" applyFill="1" applyBorder="1"/>
    <xf numFmtId="1" fontId="2" fillId="3" borderId="29" xfId="0" applyNumberFormat="1" applyFont="1" applyFill="1" applyBorder="1" applyAlignment="1">
      <alignment horizontal="center"/>
    </xf>
    <xf numFmtId="1" fontId="1" fillId="0" borderId="30" xfId="0" applyNumberFormat="1" applyFont="1" applyBorder="1"/>
    <xf numFmtId="1" fontId="2" fillId="3" borderId="29" xfId="0" applyNumberFormat="1" applyFont="1" applyFill="1" applyBorder="1"/>
    <xf numFmtId="1" fontId="0" fillId="7" borderId="31" xfId="0" applyNumberFormat="1" applyFill="1" applyBorder="1"/>
    <xf numFmtId="1" fontId="0" fillId="7" borderId="27" xfId="0" applyNumberFormat="1" applyFill="1" applyBorder="1"/>
    <xf numFmtId="1" fontId="0" fillId="7" borderId="32" xfId="0" applyNumberFormat="1" applyFill="1" applyBorder="1"/>
    <xf numFmtId="1" fontId="17" fillId="6" borderId="1" xfId="0" applyNumberFormat="1" applyFont="1" applyFill="1" applyBorder="1" applyAlignment="1">
      <alignment horizontal="center"/>
    </xf>
    <xf numFmtId="1" fontId="0" fillId="0" borderId="33" xfId="0" applyNumberFormat="1" applyFill="1" applyBorder="1"/>
    <xf numFmtId="1" fontId="17" fillId="3" borderId="29" xfId="0" applyNumberFormat="1" applyFont="1" applyFill="1" applyBorder="1"/>
    <xf numFmtId="2" fontId="26" fillId="0" borderId="0" xfId="0" applyNumberFormat="1" applyFont="1" applyFill="1" applyBorder="1" applyAlignment="1">
      <alignment horizontal="center"/>
    </xf>
    <xf numFmtId="3" fontId="26" fillId="0" borderId="0" xfId="0" applyNumberFormat="1" applyFont="1" applyFill="1" applyBorder="1" applyAlignment="1">
      <alignment horizontal="center"/>
    </xf>
    <xf numFmtId="0" fontId="17" fillId="6" borderId="1" xfId="0" applyFont="1" applyFill="1" applyBorder="1"/>
    <xf numFmtId="1" fontId="1" fillId="0" borderId="0" xfId="0" applyNumberFormat="1" applyFont="1" applyFill="1"/>
    <xf numFmtId="0" fontId="2" fillId="3" borderId="3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right"/>
    </xf>
    <xf numFmtId="0" fontId="1" fillId="0" borderId="34" xfId="0" applyFont="1" applyBorder="1"/>
    <xf numFmtId="0" fontId="1" fillId="0" borderId="8" xfId="0" applyFont="1" applyBorder="1"/>
    <xf numFmtId="0" fontId="1" fillId="0" borderId="35" xfId="0" applyFont="1" applyBorder="1"/>
    <xf numFmtId="0" fontId="1" fillId="0" borderId="13" xfId="0" applyFont="1" applyBorder="1"/>
    <xf numFmtId="0" fontId="27" fillId="8" borderId="1" xfId="0" applyFont="1" applyFill="1" applyBorder="1"/>
    <xf numFmtId="17" fontId="27" fillId="8" borderId="1" xfId="0" applyNumberFormat="1" applyFont="1" applyFill="1" applyBorder="1" applyAlignment="1">
      <alignment horizontal="center"/>
    </xf>
    <xf numFmtId="3" fontId="24" fillId="0" borderId="31" xfId="0" applyNumberFormat="1" applyFont="1" applyBorder="1" applyAlignment="1">
      <alignment horizontal="center"/>
    </xf>
    <xf numFmtId="0" fontId="27" fillId="8" borderId="1" xfId="0" applyFont="1" applyFill="1" applyBorder="1" applyAlignment="1">
      <alignment horizontal="center"/>
    </xf>
    <xf numFmtId="165" fontId="25" fillId="0" borderId="36" xfId="0" applyNumberFormat="1" applyFont="1" applyBorder="1"/>
    <xf numFmtId="165" fontId="28" fillId="3" borderId="1" xfId="0" applyNumberFormat="1" applyFont="1" applyFill="1" applyBorder="1"/>
    <xf numFmtId="0" fontId="29" fillId="8" borderId="1" xfId="0" applyFont="1" applyFill="1" applyBorder="1"/>
    <xf numFmtId="3" fontId="29" fillId="8" borderId="1" xfId="0" applyNumberFormat="1" applyFont="1" applyFill="1" applyBorder="1"/>
    <xf numFmtId="3" fontId="24" fillId="0" borderId="32" xfId="0" applyNumberFormat="1" applyFont="1" applyBorder="1" applyAlignment="1">
      <alignment horizontal="center"/>
    </xf>
    <xf numFmtId="3" fontId="29" fillId="3" borderId="1" xfId="0" applyNumberFormat="1" applyFont="1" applyFill="1" applyBorder="1" applyAlignment="1">
      <alignment horizontal="center"/>
    </xf>
    <xf numFmtId="165" fontId="25" fillId="0" borderId="37" xfId="0" applyNumberFormat="1" applyFont="1" applyBorder="1"/>
    <xf numFmtId="165" fontId="8" fillId="3" borderId="1" xfId="0" applyNumberFormat="1" applyFont="1" applyFill="1" applyBorder="1"/>
    <xf numFmtId="1" fontId="25" fillId="7" borderId="16" xfId="0" applyNumberFormat="1" applyFont="1" applyFill="1" applyBorder="1"/>
    <xf numFmtId="1" fontId="8" fillId="6" borderId="1" xfId="0" applyNumberFormat="1" applyFont="1" applyFill="1" applyBorder="1"/>
    <xf numFmtId="1" fontId="25" fillId="7" borderId="15" xfId="0" applyNumberFormat="1" applyFont="1" applyFill="1" applyBorder="1"/>
    <xf numFmtId="1" fontId="28" fillId="6" borderId="1" xfId="0" applyNumberFormat="1" applyFont="1" applyFill="1" applyBorder="1"/>
    <xf numFmtId="0" fontId="24" fillId="0" borderId="8" xfId="0" applyFont="1" applyBorder="1"/>
    <xf numFmtId="0" fontId="24" fillId="0" borderId="2" xfId="0" applyFont="1" applyBorder="1"/>
    <xf numFmtId="0" fontId="24" fillId="0" borderId="5" xfId="0" applyFont="1" applyBorder="1"/>
    <xf numFmtId="0" fontId="0" fillId="0" borderId="8" xfId="0" applyFont="1" applyBorder="1"/>
    <xf numFmtId="0" fontId="0" fillId="0" borderId="2" xfId="0" applyFont="1" applyBorder="1"/>
    <xf numFmtId="0" fontId="0" fillId="0" borderId="5" xfId="0" applyFont="1" applyBorder="1"/>
    <xf numFmtId="17" fontId="13" fillId="0" borderId="46" xfId="0" applyNumberFormat="1" applyFont="1" applyFill="1" applyBorder="1" applyAlignment="1">
      <alignment horizontal="center"/>
    </xf>
    <xf numFmtId="17" fontId="13" fillId="0" borderId="47" xfId="0" applyNumberFormat="1" applyFont="1" applyFill="1" applyBorder="1" applyAlignment="1">
      <alignment horizontal="center"/>
    </xf>
    <xf numFmtId="17" fontId="13" fillId="0" borderId="2" xfId="0" applyNumberFormat="1" applyFont="1" applyFill="1" applyBorder="1" applyAlignment="1">
      <alignment horizontal="center"/>
    </xf>
    <xf numFmtId="17" fontId="13" fillId="0" borderId="5" xfId="0" applyNumberFormat="1" applyFont="1" applyFill="1" applyBorder="1" applyAlignment="1">
      <alignment horizontal="center"/>
    </xf>
    <xf numFmtId="17" fontId="17" fillId="3" borderId="1" xfId="0" applyNumberFormat="1" applyFont="1" applyFill="1" applyBorder="1" applyAlignment="1">
      <alignment horizontal="center"/>
    </xf>
    <xf numFmtId="0" fontId="0" fillId="7" borderId="15" xfId="0" applyFill="1" applyBorder="1"/>
    <xf numFmtId="0" fontId="0" fillId="7" borderId="2" xfId="0" applyFill="1" applyBorder="1"/>
    <xf numFmtId="0" fontId="0" fillId="7" borderId="16" xfId="0" applyFill="1" applyBorder="1"/>
    <xf numFmtId="0" fontId="26" fillId="0" borderId="0" xfId="0" applyFont="1"/>
    <xf numFmtId="0" fontId="26" fillId="0" borderId="0" xfId="0" applyFont="1" applyFill="1" applyBorder="1"/>
    <xf numFmtId="0" fontId="26" fillId="0" borderId="0" xfId="0" applyFont="1" applyFill="1" applyBorder="1" applyAlignment="1"/>
    <xf numFmtId="0" fontId="0" fillId="0" borderId="24" xfId="0" applyFill="1" applyBorder="1"/>
    <xf numFmtId="0" fontId="0" fillId="0" borderId="27" xfId="0" applyFill="1" applyBorder="1"/>
    <xf numFmtId="1" fontId="0" fillId="0" borderId="8" xfId="0" applyNumberFormat="1" applyBorder="1"/>
    <xf numFmtId="1" fontId="0" fillId="0" borderId="15" xfId="0" applyNumberFormat="1" applyBorder="1"/>
    <xf numFmtId="1" fontId="1" fillId="0" borderId="19" xfId="0" applyNumberFormat="1" applyFont="1" applyBorder="1"/>
    <xf numFmtId="1" fontId="17" fillId="3" borderId="22" xfId="0" applyNumberFormat="1" applyFont="1" applyFill="1" applyBorder="1"/>
    <xf numFmtId="0" fontId="0" fillId="0" borderId="23" xfId="0" applyFill="1" applyBorder="1"/>
    <xf numFmtId="0" fontId="0" fillId="0" borderId="38" xfId="0" applyFill="1" applyBorder="1"/>
    <xf numFmtId="0" fontId="0" fillId="0" borderId="11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18" xfId="0" applyFill="1" applyBorder="1"/>
    <xf numFmtId="1" fontId="0" fillId="0" borderId="33" xfId="0" applyNumberFormat="1" applyBorder="1"/>
    <xf numFmtId="1" fontId="0" fillId="0" borderId="22" xfId="0" applyNumberFormat="1" applyBorder="1"/>
    <xf numFmtId="17" fontId="5" fillId="5" borderId="3" xfId="0" applyNumberFormat="1" applyFont="1" applyFill="1" applyBorder="1" applyAlignment="1">
      <alignment horizontal="center"/>
    </xf>
    <xf numFmtId="17" fontId="5" fillId="5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0" fontId="0" fillId="0" borderId="22" xfId="0" applyFill="1" applyBorder="1"/>
    <xf numFmtId="0" fontId="1" fillId="0" borderId="19" xfId="0" applyFont="1" applyFill="1" applyBorder="1" applyAlignment="1"/>
    <xf numFmtId="0" fontId="21" fillId="0" borderId="43" xfId="0" applyFont="1" applyBorder="1"/>
    <xf numFmtId="0" fontId="21" fillId="0" borderId="19" xfId="0" applyFont="1" applyBorder="1"/>
    <xf numFmtId="0" fontId="21" fillId="0" borderId="44" xfId="0" applyFont="1" applyBorder="1"/>
    <xf numFmtId="0" fontId="21" fillId="0" borderId="15" xfId="0" applyFont="1" applyFill="1" applyBorder="1"/>
    <xf numFmtId="0" fontId="21" fillId="0" borderId="4" xfId="0" applyFont="1" applyBorder="1"/>
    <xf numFmtId="0" fontId="21" fillId="0" borderId="2" xfId="0" applyFont="1" applyFill="1" applyBorder="1"/>
    <xf numFmtId="0" fontId="17" fillId="0" borderId="0" xfId="0" applyFont="1" applyFill="1" applyBorder="1" applyAlignment="1">
      <alignment horizontal="center"/>
    </xf>
    <xf numFmtId="0" fontId="14" fillId="0" borderId="41" xfId="0" applyFont="1" applyFill="1" applyBorder="1" applyAlignment="1">
      <alignment horizontal="justify" vertical="center" wrapText="1"/>
    </xf>
    <xf numFmtId="0" fontId="0" fillId="0" borderId="0" xfId="0" applyAlignment="1"/>
    <xf numFmtId="0" fontId="0" fillId="0" borderId="41" xfId="0" applyBorder="1" applyAlignment="1">
      <alignment horizontal="justify" vertical="center"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2" fontId="22" fillId="0" borderId="29" xfId="0" applyNumberFormat="1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2" fontId="22" fillId="0" borderId="29" xfId="0" applyNumberFormat="1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2" fontId="22" fillId="0" borderId="29" xfId="0" applyNumberFormat="1" applyFont="1" applyFill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2" fillId="0" borderId="29" xfId="0" applyFont="1" applyFill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22" fillId="0" borderId="29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2" fontId="21" fillId="0" borderId="0" xfId="0" applyNumberFormat="1" applyFont="1" applyAlignment="1">
      <alignment vertical="center"/>
    </xf>
    <xf numFmtId="2" fontId="21" fillId="0" borderId="0" xfId="0" applyNumberFormat="1" applyFont="1"/>
    <xf numFmtId="3" fontId="21" fillId="0" borderId="0" xfId="0" applyNumberFormat="1" applyFont="1" applyAlignment="1">
      <alignment vertical="center"/>
    </xf>
    <xf numFmtId="3" fontId="21" fillId="0" borderId="0" xfId="0" applyNumberFormat="1" applyFont="1"/>
    <xf numFmtId="1" fontId="10" fillId="0" borderId="0" xfId="0" applyNumberFormat="1" applyFont="1"/>
    <xf numFmtId="0" fontId="10" fillId="0" borderId="0" xfId="0" applyFont="1" applyBorder="1"/>
    <xf numFmtId="0" fontId="30" fillId="0" borderId="0" xfId="0" applyFont="1" applyFill="1" applyBorder="1"/>
    <xf numFmtId="1" fontId="10" fillId="0" borderId="0" xfId="0" applyNumberFormat="1" applyFont="1" applyBorder="1"/>
    <xf numFmtId="17" fontId="30" fillId="0" borderId="0" xfId="0" applyNumberFormat="1" applyFont="1" applyFill="1" applyBorder="1" applyAlignment="1">
      <alignment horizontal="center"/>
    </xf>
    <xf numFmtId="0" fontId="31" fillId="0" borderId="0" xfId="0" applyFont="1" applyBorder="1"/>
    <xf numFmtId="0" fontId="32" fillId="0" borderId="0" xfId="0" applyFont="1" applyFill="1" applyBorder="1"/>
    <xf numFmtId="3" fontId="32" fillId="0" borderId="0" xfId="0" applyNumberFormat="1" applyFont="1" applyFill="1" applyBorder="1"/>
    <xf numFmtId="2" fontId="23" fillId="0" borderId="0" xfId="0" applyNumberFormat="1" applyFont="1" applyFill="1" applyBorder="1" applyAlignment="1">
      <alignment horizontal="left"/>
    </xf>
    <xf numFmtId="17" fontId="10" fillId="0" borderId="0" xfId="0" applyNumberFormat="1" applyFont="1"/>
    <xf numFmtId="0" fontId="1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right"/>
    </xf>
    <xf numFmtId="1" fontId="23" fillId="0" borderId="0" xfId="0" applyNumberFormat="1" applyFont="1"/>
    <xf numFmtId="17" fontId="23" fillId="0" borderId="0" xfId="0" applyNumberFormat="1" applyFont="1"/>
  </cellXfs>
  <cellStyles count="3">
    <cellStyle name="Normal" xfId="0" builtinId="0"/>
    <cellStyle name="Normal 2" xfId="1"/>
    <cellStyle name="Normal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9082433700358E-2"/>
          <c:y val="0.18832386128568537"/>
          <c:w val="0.61763146122571944"/>
          <c:h val="0.717319656176980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'Canais atendimento'!$A$5</c:f>
              <c:strCache>
                <c:ptCount val="1"/>
                <c:pt idx="0">
                  <c:v>Telefone</c:v>
                </c:pt>
              </c:strCache>
            </c:strRef>
          </c:tx>
          <c:invertIfNegative val="0"/>
          <c:cat>
            <c:numRef>
              <c:f>'Canais atendimento'!$B$4:$B$4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'Canais atendimento'!$B$5:$B$5</c:f>
              <c:numCache>
                <c:formatCode>#,##0</c:formatCode>
                <c:ptCount val="1"/>
                <c:pt idx="0">
                  <c:v>1518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2-467F-A9D7-A351A8CF4F7C}"/>
            </c:ext>
          </c:extLst>
        </c:ser>
        <c:ser>
          <c:idx val="1"/>
          <c:order val="1"/>
          <c:tx>
            <c:strRef>
              <c:f>'Canais atendimento'!$A$6</c:f>
              <c:strCache>
                <c:ptCount val="1"/>
                <c:pt idx="0">
                  <c:v>Formulário eletrônico</c:v>
                </c:pt>
              </c:strCache>
            </c:strRef>
          </c:tx>
          <c:invertIfNegative val="0"/>
          <c:cat>
            <c:numRef>
              <c:f>'Canais atendimento'!$B$4:$B$4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'Canais atendimento'!$B$6:$B$6</c:f>
              <c:numCache>
                <c:formatCode>#,##0</c:formatCode>
                <c:ptCount val="1"/>
                <c:pt idx="0">
                  <c:v>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2-467F-A9D7-A351A8CF4F7C}"/>
            </c:ext>
          </c:extLst>
        </c:ser>
        <c:ser>
          <c:idx val="2"/>
          <c:order val="2"/>
          <c:tx>
            <c:strRef>
              <c:f>'Canais atendimento'!$A$7</c:f>
              <c:strCache>
                <c:ptCount val="1"/>
                <c:pt idx="0">
                  <c:v>Praça de Atendimento</c:v>
                </c:pt>
              </c:strCache>
            </c:strRef>
          </c:tx>
          <c:invertIfNegative val="0"/>
          <c:cat>
            <c:numRef>
              <c:f>'Canais atendimento'!$B$4:$B$4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'Canais atendimento'!$B$7:$B$7</c:f>
              <c:numCache>
                <c:formatCode>#,##0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02-467F-A9D7-A351A8CF4F7C}"/>
            </c:ext>
          </c:extLst>
        </c:ser>
        <c:ser>
          <c:idx val="3"/>
          <c:order val="3"/>
          <c:tx>
            <c:strRef>
              <c:f>'Canais atendimento'!$A$8</c:f>
              <c:strCache>
                <c:ptCount val="1"/>
                <c:pt idx="0">
                  <c:v>Pessoalmente/Carta</c:v>
                </c:pt>
              </c:strCache>
            </c:strRef>
          </c:tx>
          <c:invertIfNegative val="0"/>
          <c:cat>
            <c:numRef>
              <c:f>'Canais atendimento'!$B$4:$B$4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'Canais atendimento'!$B$8:$B$8</c:f>
              <c:numCache>
                <c:formatCode>#,##0</c:formatCode>
                <c:ptCount val="1"/>
                <c:pt idx="0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02-467F-A9D7-A351A8CF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540440"/>
        <c:axId val="1"/>
      </c:barChart>
      <c:dateAx>
        <c:axId val="358540440"/>
        <c:scaling>
          <c:orientation val="minMax"/>
        </c:scaling>
        <c:delete val="0"/>
        <c:axPos val="l"/>
        <c:numFmt formatCode="mmm\-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  <c:max val="1400"/>
          <c:min val="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8540440"/>
        <c:crosses val="autoZero"/>
        <c:crossBetween val="between"/>
        <c:majorUnit val="100"/>
      </c:valAx>
      <c:spPr>
        <a:solidFill>
          <a:schemeClr val="bg1">
            <a:lumMod val="85000"/>
          </a:schemeClr>
        </a:solidFill>
      </c:spPr>
    </c:plotArea>
    <c:legend>
      <c:legendPos val="r"/>
      <c:layout/>
      <c:overlay val="0"/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108" footer="0.31496062000000108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026920104374713E-2"/>
          <c:y val="0.19129265011097088"/>
          <c:w val="0.54029717215580608"/>
          <c:h val="0.7340920579372023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 ASSUNTOS + demandados JAN 19'!$L$2</c:f>
              <c:strCache>
                <c:ptCount val="1"/>
                <c:pt idx="0">
                  <c:v>Árvore</c:v>
                </c:pt>
              </c:strCache>
            </c:strRef>
          </c:tx>
          <c:invertIfNegative val="0"/>
          <c:val>
            <c:numRef>
              <c:f>'10 ASSUNTOS + demandados JAN 19'!$L$5:$L$6</c:f>
              <c:numCache>
                <c:formatCode>General</c:formatCode>
                <c:ptCount val="2"/>
                <c:pt idx="0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3-4B55-AC6A-80A3DD4D2FCE}"/>
            </c:ext>
          </c:extLst>
        </c:ser>
        <c:ser>
          <c:idx val="1"/>
          <c:order val="1"/>
          <c:tx>
            <c:strRef>
              <c:f>'10 ASSUNTOS + demandados JAN 19'!$M$2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'10 ASSUNTOS + demandados JAN 19'!$M$5:$M$6</c:f>
              <c:numCache>
                <c:formatCode>General</c:formatCode>
                <c:ptCount val="2"/>
                <c:pt idx="0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3-4B55-AC6A-80A3DD4D2FCE}"/>
            </c:ext>
          </c:extLst>
        </c:ser>
        <c:ser>
          <c:idx val="2"/>
          <c:order val="2"/>
          <c:tx>
            <c:strRef>
              <c:f>'10 ASSUNTOS + demandados JAN 19'!$N$2</c:f>
              <c:strCache>
                <c:ptCount val="1"/>
                <c:pt idx="0">
                  <c:v>Buraco e pavimentação</c:v>
                </c:pt>
              </c:strCache>
            </c:strRef>
          </c:tx>
          <c:invertIfNegative val="0"/>
          <c:val>
            <c:numRef>
              <c:f>'10 ASSUNTOS + demandados JAN 19'!$N$5:$N$6</c:f>
              <c:numCache>
                <c:formatCode>General</c:formatCode>
                <c:ptCount val="2"/>
                <c:pt idx="0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83-4B55-AC6A-80A3DD4D2FCE}"/>
            </c:ext>
          </c:extLst>
        </c:ser>
        <c:ser>
          <c:idx val="3"/>
          <c:order val="3"/>
          <c:tx>
            <c:strRef>
              <c:f>'10 ASSUNTOS + demandados JAN 19'!$O$2</c:f>
              <c:strCache>
                <c:ptCount val="1"/>
                <c:pt idx="0">
                  <c:v>Drenagem de água de chuva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'10 ASSUNTOS + demandados JAN 19'!$O$5:$O$6</c:f>
              <c:numCache>
                <c:formatCode>General</c:formatCode>
                <c:ptCount val="2"/>
                <c:pt idx="0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83-4B55-AC6A-80A3DD4D2FCE}"/>
            </c:ext>
          </c:extLst>
        </c:ser>
        <c:ser>
          <c:idx val="4"/>
          <c:order val="4"/>
          <c:tx>
            <c:strRef>
              <c:f>'10 ASSUNTOS + demandados JAN 19'!$P$2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</c:spPr>
          <c:invertIfNegative val="0"/>
          <c:val>
            <c:numRef>
              <c:f>'10 ASSUNTOS + demandados JAN 19'!$P$5:$P$6</c:f>
              <c:numCache>
                <c:formatCode>General</c:formatCode>
                <c:ptCount val="2"/>
                <c:pt idx="0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83-4B55-AC6A-80A3DD4D2FCE}"/>
            </c:ext>
          </c:extLst>
        </c:ser>
        <c:ser>
          <c:idx val="5"/>
          <c:order val="5"/>
          <c:tx>
            <c:strRef>
              <c:f>'10 ASSUNTOS + demandados JAN 19'!$Q$2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'10 ASSUNTOS + demandados JAN 19'!$Q$5:$Q$6</c:f>
              <c:numCache>
                <c:formatCode>General</c:formatCode>
                <c:ptCount val="2"/>
                <c:pt idx="0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83-4B55-AC6A-80A3DD4D2FCE}"/>
            </c:ext>
          </c:extLst>
        </c:ser>
        <c:ser>
          <c:idx val="6"/>
          <c:order val="6"/>
          <c:tx>
            <c:strRef>
              <c:f>'10 ASSUNTOS + demandados JAN 19'!$R$2</c:f>
              <c:strCache>
                <c:ptCount val="1"/>
                <c:pt idx="0">
                  <c:v>Bilhete único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val>
            <c:numRef>
              <c:f>'10 ASSUNTOS + demandados JAN 19'!$R$5:$R$6</c:f>
              <c:numCache>
                <c:formatCode>General</c:formatCode>
                <c:ptCount val="2"/>
                <c:pt idx="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83-4B55-AC6A-80A3DD4D2FCE}"/>
            </c:ext>
          </c:extLst>
        </c:ser>
        <c:ser>
          <c:idx val="7"/>
          <c:order val="7"/>
          <c:tx>
            <c:strRef>
              <c:f>'10 ASSUNTOS + demandados JAN 19'!$S$2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val>
            <c:numRef>
              <c:f>'10 ASSUNTOS + demandados JAN 19'!$S$5:$S$6</c:f>
              <c:numCache>
                <c:formatCode>General</c:formatCode>
                <c:ptCount val="2"/>
                <c:pt idx="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83-4B55-AC6A-80A3DD4D2FCE}"/>
            </c:ext>
          </c:extLst>
        </c:ser>
        <c:ser>
          <c:idx val="8"/>
          <c:order val="8"/>
          <c:tx>
            <c:strRef>
              <c:f>'10 ASSUNTOS + demandados JAN 19'!$T$2</c:f>
              <c:strCache>
                <c:ptCount val="1"/>
                <c:pt idx="0">
                  <c:v>Terrenos e imóveis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val>
            <c:numRef>
              <c:f>'10 ASSUNTOS + demandados JAN 19'!$T$5:$T$6</c:f>
              <c:numCache>
                <c:formatCode>General</c:formatCode>
                <c:ptCount val="2"/>
                <c:pt idx="0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83-4B55-AC6A-80A3DD4D2FCE}"/>
            </c:ext>
          </c:extLst>
        </c:ser>
        <c:ser>
          <c:idx val="9"/>
          <c:order val="9"/>
          <c:tx>
            <c:strRef>
              <c:f>'10 ASSUNTOS + demandados JAN 19'!$U$2</c:f>
              <c:strCache>
                <c:ptCount val="1"/>
                <c:pt idx="0">
                  <c:v>Remoção de grandes objetos</c:v>
                </c:pt>
              </c:strCache>
            </c:strRef>
          </c:tx>
          <c:spPr>
            <a:solidFill>
              <a:srgbClr val="9E20EC"/>
            </a:solidFill>
          </c:spPr>
          <c:invertIfNegative val="0"/>
          <c:val>
            <c:numRef>
              <c:f>'10 ASSUNTOS + demandados JAN 19'!$U$5:$U$6</c:f>
              <c:numCache>
                <c:formatCode>General</c:formatCode>
                <c:ptCount val="2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83-4B55-AC6A-80A3DD4D2FCE}"/>
            </c:ext>
          </c:extLst>
        </c:ser>
        <c:ser>
          <c:idx val="10"/>
          <c:order val="10"/>
          <c:tx>
            <c:strRef>
              <c:f>'10 ASSUNTOS + demandados JAN 19'!$V$2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'10 ASSUNTOS + demandados JAN 19'!$V$5:$V$6</c:f>
              <c:numCache>
                <c:formatCode>General</c:formatCode>
                <c:ptCount val="2"/>
                <c:pt idx="1">
                  <c:v>2534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83-4B55-AC6A-80A3DD4D2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3308408"/>
        <c:axId val="1"/>
        <c:axId val="0"/>
      </c:bar3DChart>
      <c:catAx>
        <c:axId val="543308408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43308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06064292983778"/>
          <c:y val="0.1949718574108818"/>
          <c:w val="0.33776298370866908"/>
          <c:h val="0.7705502947216025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996766708509267E-2"/>
          <c:y val="0.1208529545453372"/>
          <c:w val="0.85762257978622236"/>
          <c:h val="0.48973185495772903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 ASSUNTOS + demandados JAN 19'!$B$6</c:f>
              <c:strCache>
                <c:ptCount val="1"/>
                <c:pt idx="0">
                  <c:v>jan/19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0-AB46-48F8-BB02-5B9DB9F54CFC}"/>
              </c:ext>
            </c:extLst>
          </c:dPt>
          <c:dPt>
            <c:idx val="1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1-AB46-48F8-BB02-5B9DB9F54CFC}"/>
              </c:ext>
            </c:extLst>
          </c:dPt>
          <c:dPt>
            <c:idx val="2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2-AB46-48F8-BB02-5B9DB9F54CFC}"/>
              </c:ext>
            </c:extLst>
          </c:dPt>
          <c:dPt>
            <c:idx val="3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3-AB46-48F8-BB02-5B9DB9F54CFC}"/>
              </c:ext>
            </c:extLst>
          </c:dPt>
          <c:dPt>
            <c:idx val="4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4-AB46-48F8-BB02-5B9DB9F54CFC}"/>
              </c:ext>
            </c:extLst>
          </c:dPt>
          <c:dPt>
            <c:idx val="5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5-AB46-48F8-BB02-5B9DB9F54CFC}"/>
              </c:ext>
            </c:extLst>
          </c:dPt>
          <c:dPt>
            <c:idx val="6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6-AB46-48F8-BB02-5B9DB9F54CFC}"/>
              </c:ext>
            </c:extLst>
          </c:dPt>
          <c:dPt>
            <c:idx val="7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7-AB46-48F8-BB02-5B9DB9F54CFC}"/>
              </c:ext>
            </c:extLst>
          </c:dPt>
          <c:dPt>
            <c:idx val="8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8-AB46-48F8-BB02-5B9DB9F54CFC}"/>
              </c:ext>
            </c:extLst>
          </c:dPt>
          <c:dPt>
            <c:idx val="9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9-AB46-48F8-BB02-5B9DB9F54CFC}"/>
              </c:ext>
            </c:extLst>
          </c:dPt>
          <c:cat>
            <c:strRef>
              <c:f>'10 ASSUNTOS + demandados JAN 19'!$A$7:$A$16</c:f>
              <c:strCache>
                <c:ptCount val="10"/>
                <c:pt idx="0">
                  <c:v>Árvore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Drenagem de água de chuva</c:v>
                </c:pt>
                <c:pt idx="4">
                  <c:v>Poluição sonora - PSIU</c:v>
                </c:pt>
                <c:pt idx="5">
                  <c:v>Veículos abandonados</c:v>
                </c:pt>
                <c:pt idx="6">
                  <c:v>Bilhete único</c:v>
                </c:pt>
                <c:pt idx="7">
                  <c:v>Ponto viciado, entulho e caçamba de entulho</c:v>
                </c:pt>
                <c:pt idx="8">
                  <c:v>Terrenos e imóveis</c:v>
                </c:pt>
                <c:pt idx="9">
                  <c:v>Remoção de grandes objetos</c:v>
                </c:pt>
              </c:strCache>
            </c:strRef>
          </c:cat>
          <c:val>
            <c:numRef>
              <c:f>'10 ASSUNTOS + demandados JAN 19'!$B$7:$B$16</c:f>
              <c:numCache>
                <c:formatCode>General</c:formatCode>
                <c:ptCount val="10"/>
                <c:pt idx="0">
                  <c:v>368</c:v>
                </c:pt>
                <c:pt idx="1">
                  <c:v>204</c:v>
                </c:pt>
                <c:pt idx="2">
                  <c:v>202</c:v>
                </c:pt>
                <c:pt idx="3">
                  <c:v>143</c:v>
                </c:pt>
                <c:pt idx="4">
                  <c:v>105</c:v>
                </c:pt>
                <c:pt idx="5">
                  <c:v>102</c:v>
                </c:pt>
                <c:pt idx="6">
                  <c:v>95</c:v>
                </c:pt>
                <c:pt idx="7">
                  <c:v>84</c:v>
                </c:pt>
                <c:pt idx="8">
                  <c:v>77</c:v>
                </c:pt>
                <c:pt idx="9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46-48F8-BB02-5B9DB9F54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5731368"/>
        <c:axId val="1"/>
      </c:barChart>
      <c:catAx>
        <c:axId val="573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7313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50495510619632E-2"/>
          <c:y val="0.11732409791602924"/>
          <c:w val="0.66043955348954875"/>
          <c:h val="0.71181460272011454"/>
        </c:manualLayout>
      </c:layout>
      <c:barChart>
        <c:barDir val="col"/>
        <c:grouping val="clustered"/>
        <c:varyColors val="0"/>
        <c:ser>
          <c:idx val="0"/>
          <c:order val="0"/>
          <c:tx>
            <c:v>'10 UNIDADES + demandadas 2019'!#REF!</c:v>
          </c:tx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2019'!$B$7:$B$7</c:f>
              <c:numCache>
                <c:formatCode>General</c:formatCode>
                <c:ptCount val="1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5-4C08-8F3B-48C865B4AD7A}"/>
            </c:ext>
          </c:extLst>
        </c:ser>
        <c:ser>
          <c:idx val="1"/>
          <c:order val="1"/>
          <c:tx>
            <c:strRef>
              <c:f>'10 UNIDADES + demandadas 2019'!$A$7</c:f>
              <c:strCache>
                <c:ptCount val="1"/>
                <c:pt idx="0">
                  <c:v>Autoridade Municipal de Limpeza  Urbana - AMLURB***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2019'!$B$8:$B$8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5-4C08-8F3B-48C865B4AD7A}"/>
            </c:ext>
          </c:extLst>
        </c:ser>
        <c:ser>
          <c:idx val="2"/>
          <c:order val="2"/>
          <c:tx>
            <c:strRef>
              <c:f>'10 UNIDADES + demandadas 2019'!$A$9</c:f>
              <c:strCache>
                <c:ptCount val="1"/>
                <c:pt idx="0">
                  <c:v>São Paulo Transportes - SPTRANS***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2019'!$B$9:$B$9</c:f>
              <c:numCache>
                <c:formatCode>General</c:formatCode>
                <c:ptCount val="1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5-4C08-8F3B-48C865B4AD7A}"/>
            </c:ext>
          </c:extLst>
        </c:ser>
        <c:ser>
          <c:idx val="3"/>
          <c:order val="3"/>
          <c:tx>
            <c:strRef>
              <c:f>'10 UNIDADES + demandadas 2019'!$A$10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2019'!$B$10:$B$10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55-4C08-8F3B-48C865B4AD7A}"/>
            </c:ext>
          </c:extLst>
        </c:ser>
        <c:ser>
          <c:idx val="4"/>
          <c:order val="4"/>
          <c:tx>
            <c:strRef>
              <c:f>'10 UNIDADES + demandadas 2019'!$A$11</c:f>
              <c:strCache>
                <c:ptCount val="1"/>
                <c:pt idx="0">
                  <c:v>Companhia de Engenharia de Tráfego - CET***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2019'!$B$11:$B$11</c:f>
              <c:numCache>
                <c:formatCode>General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55-4C08-8F3B-48C865B4AD7A}"/>
            </c:ext>
          </c:extLst>
        </c:ser>
        <c:ser>
          <c:idx val="5"/>
          <c:order val="5"/>
          <c:tx>
            <c:strRef>
              <c:f>'10 UNIDADES + demandadas 2019'!$A$12</c:f>
              <c:strCache>
                <c:ptCount val="1"/>
                <c:pt idx="0">
                  <c:v>Subprefeitura Itaquera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2019'!$B$12:$B$12</c:f>
              <c:numCache>
                <c:formatCode>General</c:formatCode>
                <c:ptCount val="1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55-4C08-8F3B-48C865B4AD7A}"/>
            </c:ext>
          </c:extLst>
        </c:ser>
        <c:ser>
          <c:idx val="6"/>
          <c:order val="6"/>
          <c:tx>
            <c:strRef>
              <c:f>'10 UNIDADES + demandadas 2019'!$A$13</c:f>
              <c:strCache>
                <c:ptCount val="1"/>
                <c:pt idx="0">
                  <c:v>Subprefeitura Ipiranga</c:v>
                </c:pt>
              </c:strCache>
            </c:strRef>
          </c:tx>
          <c:spPr>
            <a:solidFill>
              <a:srgbClr val="FF00FF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2019'!$B$13:$B$13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55-4C08-8F3B-48C865B4AD7A}"/>
            </c:ext>
          </c:extLst>
        </c:ser>
        <c:ser>
          <c:idx val="7"/>
          <c:order val="7"/>
          <c:tx>
            <c:strRef>
              <c:f>'10 UNIDADES + demandadas 2019'!$A$14</c:f>
              <c:strCache>
                <c:ptCount val="1"/>
                <c:pt idx="0">
                  <c:v>Secretaria Municipal das Prefeituras Regionais* ¹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2019'!$B$14:$B$14</c:f>
              <c:numCache>
                <c:formatCode>General</c:formatCode>
                <c:ptCount val="1"/>
                <c:pt idx="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5-4C08-8F3B-48C865B4AD7A}"/>
            </c:ext>
          </c:extLst>
        </c:ser>
        <c:ser>
          <c:idx val="8"/>
          <c:order val="8"/>
          <c:tx>
            <c:strRef>
              <c:f>'10 UNIDADES + demandadas 2019'!$A$15</c:f>
              <c:strCache>
                <c:ptCount val="1"/>
                <c:pt idx="0">
                  <c:v>Subprefeitura Penha</c:v>
                </c:pt>
              </c:strCache>
            </c:strRef>
          </c:tx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2019'!$B$15:$B$15</c:f>
              <c:numCache>
                <c:formatCode>General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55-4C08-8F3B-48C865B4AD7A}"/>
            </c:ext>
          </c:extLst>
        </c:ser>
        <c:ser>
          <c:idx val="9"/>
          <c:order val="9"/>
          <c:tx>
            <c:strRef>
              <c:f>'10 UNIDADES + demandadas 2019'!$A$16</c:f>
              <c:strCache>
                <c:ptCount val="1"/>
                <c:pt idx="0">
                  <c:v>Subprefeitura Campo Limpo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'10 UNIDADES + demandadas 2019'!$B$6:$B$6</c:f>
              <c:numCache>
                <c:formatCode>mmm\-yy</c:formatCode>
                <c:ptCount val="1"/>
                <c:pt idx="0">
                  <c:v>43466</c:v>
                </c:pt>
              </c:numCache>
            </c:numRef>
          </c:cat>
          <c:val>
            <c:numRef>
              <c:f>'10 UNIDADES + demandadas 2019'!$B$16:$B$16</c:f>
              <c:numCache>
                <c:formatCode>General</c:formatCode>
                <c:ptCount val="1"/>
                <c:pt idx="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55-4C08-8F3B-48C865B4A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5"/>
        <c:axId val="358609040"/>
        <c:axId val="1"/>
      </c:barChart>
      <c:dateAx>
        <c:axId val="358609040"/>
        <c:scaling>
          <c:orientation val="minMax"/>
        </c:scaling>
        <c:delete val="0"/>
        <c:axPos val="b"/>
        <c:majorGridlines/>
        <c:numFmt formatCode="mmm/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days"/>
      </c:date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860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61484436294203"/>
          <c:y val="9.2165271793855946E-2"/>
          <c:w val="0.22338081689368661"/>
          <c:h val="0.86787082432306017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10 órgãos mais demandados - Média 2019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8078440972080565"/>
          <c:y val="0.1687396659687202"/>
          <c:w val="0.48557980770538389"/>
          <c:h val="0.70199927256283967"/>
        </c:manualLayout>
      </c:layout>
      <c:pieChart>
        <c:varyColors val="1"/>
        <c:ser>
          <c:idx val="9"/>
          <c:order val="0"/>
          <c:tx>
            <c:strRef>
              <c:f>'10 UNIDADES + demandadas 2019'!$C$6</c:f>
              <c:strCache>
                <c:ptCount val="1"/>
                <c:pt idx="0">
                  <c:v>Média</c:v>
                </c:pt>
              </c:strCache>
            </c:strRef>
          </c:tx>
          <c:dPt>
            <c:idx val="0"/>
            <c:bubble3D val="0"/>
            <c:spPr>
              <a:solidFill>
                <a:srgbClr val="78BCFA"/>
              </a:solidFill>
            </c:spPr>
            <c:extLst>
              <c:ext xmlns:c16="http://schemas.microsoft.com/office/drawing/2014/chart" uri="{C3380CC4-5D6E-409C-BE32-E72D297353CC}">
                <c16:uniqueId val="{00000000-63C7-4E23-B358-66B8F9DF9612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63C7-4E23-B358-66B8F9DF9612}"/>
              </c:ext>
            </c:extLst>
          </c:dPt>
          <c:dPt>
            <c:idx val="2"/>
            <c:bubble3D val="0"/>
            <c:spPr/>
            <c:extLst>
              <c:ext xmlns:c16="http://schemas.microsoft.com/office/drawing/2014/chart" uri="{C3380CC4-5D6E-409C-BE32-E72D297353CC}">
                <c16:uniqueId val="{00000002-63C7-4E23-B358-66B8F9DF9612}"/>
              </c:ext>
            </c:extLst>
          </c:dPt>
          <c:dPt>
            <c:idx val="3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3-63C7-4E23-B358-66B8F9DF9612}"/>
              </c:ext>
            </c:extLst>
          </c:dPt>
          <c:dPt>
            <c:idx val="4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4-63C7-4E23-B358-66B8F9DF9612}"/>
              </c:ext>
            </c:extLst>
          </c:dPt>
          <c:dPt>
            <c:idx val="5"/>
            <c:bubble3D val="0"/>
            <c:spPr/>
            <c:extLst>
              <c:ext xmlns:c16="http://schemas.microsoft.com/office/drawing/2014/chart" uri="{C3380CC4-5D6E-409C-BE32-E72D297353CC}">
                <c16:uniqueId val="{00000005-63C7-4E23-B358-66B8F9DF9612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63C7-4E23-B358-66B8F9DF9612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63C7-4E23-B358-66B8F9DF9612}"/>
              </c:ext>
            </c:extLst>
          </c:dPt>
          <c:dPt>
            <c:idx val="8"/>
            <c:bubble3D val="0"/>
            <c:spPr>
              <a:solidFill>
                <a:srgbClr val="CC99FF"/>
              </a:solidFill>
            </c:spPr>
            <c:extLst>
              <c:ext xmlns:c16="http://schemas.microsoft.com/office/drawing/2014/chart" uri="{C3380CC4-5D6E-409C-BE32-E72D297353CC}">
                <c16:uniqueId val="{00000008-63C7-4E23-B358-66B8F9DF9612}"/>
              </c:ext>
            </c:extLst>
          </c:dPt>
          <c:dPt>
            <c:idx val="9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63C7-4E23-B358-66B8F9DF961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'10 UNIDADES + demandadas 2019'!$A$7:$A$16</c:f>
              <c:strCache>
                <c:ptCount val="10"/>
                <c:pt idx="0">
                  <c:v>Autoridade Municipal de Limpeza  Urbana - AMLURB***</c:v>
                </c:pt>
                <c:pt idx="1">
                  <c:v>Secretaria Municipal da Fazenda</c:v>
                </c:pt>
                <c:pt idx="2">
                  <c:v>São Paulo Transportes - SPTRANS***</c:v>
                </c:pt>
                <c:pt idx="3">
                  <c:v>Secretaria Municipal da Saúde</c:v>
                </c:pt>
                <c:pt idx="4">
                  <c:v>Companhia de Engenharia de Tráfego - CET***</c:v>
                </c:pt>
                <c:pt idx="5">
                  <c:v>Subprefeitura Itaquera</c:v>
                </c:pt>
                <c:pt idx="6">
                  <c:v>Subprefeitura Ipiranga</c:v>
                </c:pt>
                <c:pt idx="7">
                  <c:v>Secretaria Municipal das Prefeituras Regionais* ¹</c:v>
                </c:pt>
                <c:pt idx="8">
                  <c:v>Subprefeitura Penha</c:v>
                </c:pt>
                <c:pt idx="9">
                  <c:v>Subprefeitura Campo Limpo</c:v>
                </c:pt>
              </c:strCache>
            </c:strRef>
          </c:cat>
          <c:val>
            <c:numRef>
              <c:f>'10 UNIDADES + demandadas 2019'!$C$7:$C$16</c:f>
              <c:numCache>
                <c:formatCode>0</c:formatCode>
                <c:ptCount val="10"/>
                <c:pt idx="0">
                  <c:v>320</c:v>
                </c:pt>
                <c:pt idx="1">
                  <c:v>200</c:v>
                </c:pt>
                <c:pt idx="2">
                  <c:v>172</c:v>
                </c:pt>
                <c:pt idx="3">
                  <c:v>110</c:v>
                </c:pt>
                <c:pt idx="4">
                  <c:v>75</c:v>
                </c:pt>
                <c:pt idx="5">
                  <c:v>75</c:v>
                </c:pt>
                <c:pt idx="6">
                  <c:v>70</c:v>
                </c:pt>
                <c:pt idx="7">
                  <c:v>63</c:v>
                </c:pt>
                <c:pt idx="8">
                  <c:v>62</c:v>
                </c:pt>
                <c:pt idx="9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C7-4E23-B358-66B8F9DF9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7846935799691E-2"/>
          <c:y val="0.17732370590605634"/>
          <c:w val="0.55876015498062748"/>
          <c:h val="0.75337711416778297"/>
        </c:manualLayout>
      </c:layout>
      <c:lineChart>
        <c:grouping val="standard"/>
        <c:varyColors val="0"/>
        <c:ser>
          <c:idx val="0"/>
          <c:order val="0"/>
          <c:tx>
            <c:strRef>
              <c:f>'10 UNIDADES + demandadas 2019'!$U$23</c:f>
              <c:strCache>
                <c:ptCount val="1"/>
                <c:pt idx="0">
                  <c:v>Autoridade Municipal de Limpeza  Urbana - AMLURB***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2019'!$V$23:$W$23</c:f>
              <c:numCache>
                <c:formatCode>General</c:formatCode>
                <c:ptCount val="2"/>
                <c:pt idx="0" formatCode="0">
                  <c:v>153.25</c:v>
                </c:pt>
                <c:pt idx="1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04-4577-91C6-48F84EBA4430}"/>
            </c:ext>
          </c:extLst>
        </c:ser>
        <c:ser>
          <c:idx val="1"/>
          <c:order val="1"/>
          <c:tx>
            <c:strRef>
              <c:f>'10 UNIDADES + demandadas 2019'!$U$24</c:f>
              <c:strCache>
                <c:ptCount val="1"/>
                <c:pt idx="0">
                  <c:v>Secretaria Municipal da Fazenda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2019'!$V$24:$W$24</c:f>
              <c:numCache>
                <c:formatCode>General</c:formatCode>
                <c:ptCount val="2"/>
                <c:pt idx="0" formatCode="0">
                  <c:v>62.666666666666664</c:v>
                </c:pt>
                <c:pt idx="1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04-4577-91C6-48F84EBA4430}"/>
            </c:ext>
          </c:extLst>
        </c:ser>
        <c:ser>
          <c:idx val="2"/>
          <c:order val="2"/>
          <c:tx>
            <c:strRef>
              <c:f>'10 UNIDADES + demandadas 2019'!$U$25</c:f>
              <c:strCache>
                <c:ptCount val="1"/>
                <c:pt idx="0">
                  <c:v>São Paulo Transportes - SPTRANS***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2019'!$V$25:$W$25</c:f>
              <c:numCache>
                <c:formatCode>General</c:formatCode>
                <c:ptCount val="2"/>
                <c:pt idx="0" formatCode="0">
                  <c:v>62.75</c:v>
                </c:pt>
                <c:pt idx="1">
                  <c:v>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04-4577-91C6-48F84EBA4430}"/>
            </c:ext>
          </c:extLst>
        </c:ser>
        <c:ser>
          <c:idx val="3"/>
          <c:order val="3"/>
          <c:tx>
            <c:strRef>
              <c:f>'10 UNIDADES + demandadas 2019'!$U$26</c:f>
              <c:strCache>
                <c:ptCount val="1"/>
                <c:pt idx="0">
                  <c:v>Secretaria Municipal da Saúde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2019'!$V$26:$W$26</c:f>
              <c:numCache>
                <c:formatCode>General</c:formatCode>
                <c:ptCount val="2"/>
                <c:pt idx="0" formatCode="0">
                  <c:v>71.333333333333329</c:v>
                </c:pt>
                <c:pt idx="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04-4577-91C6-48F84EBA4430}"/>
            </c:ext>
          </c:extLst>
        </c:ser>
        <c:ser>
          <c:idx val="4"/>
          <c:order val="4"/>
          <c:tx>
            <c:strRef>
              <c:f>'10 UNIDADES + demandadas 2019'!$U$27</c:f>
              <c:strCache>
                <c:ptCount val="1"/>
                <c:pt idx="0">
                  <c:v>Companhia de Engenharia de Tráfego - CET***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2019'!$V$27:$W$27</c:f>
              <c:numCache>
                <c:formatCode>General</c:formatCode>
                <c:ptCount val="2"/>
                <c:pt idx="0" formatCode="0">
                  <c:v>44</c:v>
                </c:pt>
                <c:pt idx="1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04-4577-91C6-48F84EBA4430}"/>
            </c:ext>
          </c:extLst>
        </c:ser>
        <c:ser>
          <c:idx val="5"/>
          <c:order val="5"/>
          <c:tx>
            <c:strRef>
              <c:f>'10 UNIDADES + demandadas 2019'!$U$28</c:f>
              <c:strCache>
                <c:ptCount val="1"/>
                <c:pt idx="0">
                  <c:v>Subprefeitura Itaquera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2019'!$V$28:$W$28</c:f>
              <c:numCache>
                <c:formatCode>General</c:formatCode>
                <c:ptCount val="2"/>
                <c:pt idx="0" formatCode="0">
                  <c:v>56.583333333333336</c:v>
                </c:pt>
                <c:pt idx="1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04-4577-91C6-48F84EBA4430}"/>
            </c:ext>
          </c:extLst>
        </c:ser>
        <c:ser>
          <c:idx val="6"/>
          <c:order val="6"/>
          <c:tx>
            <c:strRef>
              <c:f>'10 UNIDADES + demandadas 2019'!$U$29</c:f>
              <c:strCache>
                <c:ptCount val="1"/>
                <c:pt idx="0">
                  <c:v>Subprefeitura Ipiranga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2019'!$V$29:$W$29</c:f>
              <c:numCache>
                <c:formatCode>General</c:formatCode>
                <c:ptCount val="2"/>
                <c:pt idx="0" formatCode="0">
                  <c:v>49.083333333333336</c:v>
                </c:pt>
                <c:pt idx="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904-4577-91C6-48F84EBA4430}"/>
            </c:ext>
          </c:extLst>
        </c:ser>
        <c:ser>
          <c:idx val="7"/>
          <c:order val="7"/>
          <c:tx>
            <c:strRef>
              <c:f>'10 UNIDADES + demandadas 2019'!$U$30</c:f>
              <c:strCache>
                <c:ptCount val="1"/>
                <c:pt idx="0">
                  <c:v>Secretaria Municipal das Prefeituras Regionais* ¹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2019'!$V$30:$W$30</c:f>
              <c:numCache>
                <c:formatCode>General</c:formatCode>
                <c:ptCount val="2"/>
                <c:pt idx="0" formatCode="0">
                  <c:v>174.75</c:v>
                </c:pt>
                <c:pt idx="1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904-4577-91C6-48F84EBA4430}"/>
            </c:ext>
          </c:extLst>
        </c:ser>
        <c:ser>
          <c:idx val="8"/>
          <c:order val="8"/>
          <c:tx>
            <c:strRef>
              <c:f>'10 UNIDADES + demandadas 2019'!$U$31</c:f>
              <c:strCache>
                <c:ptCount val="1"/>
                <c:pt idx="0">
                  <c:v>Subprefeitura Penha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2019'!$V$31:$W$31</c:f>
              <c:numCache>
                <c:formatCode>General</c:formatCode>
                <c:ptCount val="2"/>
                <c:pt idx="0" formatCode="0">
                  <c:v>49.416666666666664</c:v>
                </c:pt>
                <c:pt idx="1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904-4577-91C6-48F84EBA4430}"/>
            </c:ext>
          </c:extLst>
        </c:ser>
        <c:ser>
          <c:idx val="9"/>
          <c:order val="9"/>
          <c:tx>
            <c:strRef>
              <c:f>'10 UNIDADES + demandadas 2019'!$U$32</c:f>
              <c:strCache>
                <c:ptCount val="1"/>
                <c:pt idx="0">
                  <c:v>Subprefeitura Campo Limpo</c:v>
                </c:pt>
              </c:strCache>
            </c:strRef>
          </c:tx>
          <c:marker>
            <c:symbol val="none"/>
          </c:marker>
          <c:cat>
            <c:strRef>
              <c:f>'10 UNIDADES + demandadas 2019'!$V$22:$W$22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UNIDADES + demandadas 2019'!$V$32:$W$32</c:f>
              <c:numCache>
                <c:formatCode>General</c:formatCode>
                <c:ptCount val="2"/>
                <c:pt idx="0" formatCode="0">
                  <c:v>50.583333333333336</c:v>
                </c:pt>
                <c:pt idx="1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904-4577-91C6-48F84EBA4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266272"/>
        <c:axId val="1"/>
      </c:lineChart>
      <c:catAx>
        <c:axId val="677266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7726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973544973544972"/>
          <c:y val="0.14639247338341579"/>
          <c:w val="0.3396825396825397"/>
          <c:h val="0.8344626545898882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baseline="0">
                <a:solidFill>
                  <a:srgbClr val="000000"/>
                </a:solidFill>
                <a:latin typeface="Calibri"/>
              </a:rPr>
              <a:t>  Média - Unidades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baseline="0">
                <a:solidFill>
                  <a:srgbClr val="000000"/>
                </a:solidFill>
                <a:latin typeface="Calibri"/>
              </a:rPr>
              <a:t>10 mais demandadas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3"/>
          <c:order val="0"/>
          <c:tx>
            <c:strRef>
              <c:f>'UNIDADES - 10+ últimos 3 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7FB-44C7-9BCD-96A402CC253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7FB-44C7-9BCD-96A402CC253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7FB-44C7-9BCD-96A402CC253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7FB-44C7-9BCD-96A402CC253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7FB-44C7-9BCD-96A402CC253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7FB-44C7-9BCD-96A402CC253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7FB-44C7-9BCD-96A402CC253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7FB-44C7-9BCD-96A402CC253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7FB-44C7-9BCD-96A402CC253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7FB-44C7-9BCD-96A402CC2537}"/>
              </c:ext>
            </c:extLst>
          </c:dPt>
          <c:cat>
            <c:strRef>
              <c:f>'UNIDADES - 10+ últimos 3 meses'!$A$7:$A$16</c:f>
              <c:strCache>
                <c:ptCount val="10"/>
                <c:pt idx="0">
                  <c:v>Autoridade Municipal de Limpeza  Urbana - AMLURB***</c:v>
                </c:pt>
                <c:pt idx="1">
                  <c:v>Secretaria Municipal da Fazenda</c:v>
                </c:pt>
                <c:pt idx="2">
                  <c:v>São Paulo Transportes - SPTRANS***</c:v>
                </c:pt>
                <c:pt idx="3">
                  <c:v>Secretaria Municipal das Prefeituras Regionais* ¹</c:v>
                </c:pt>
                <c:pt idx="4">
                  <c:v>Secretaria Municipal da Saúde</c:v>
                </c:pt>
                <c:pt idx="5">
                  <c:v>Companhia de Engenharia de Tráfego - CET***</c:v>
                </c:pt>
                <c:pt idx="6">
                  <c:v>Secretaria Municipal de Educação</c:v>
                </c:pt>
                <c:pt idx="7">
                  <c:v>Subprefeitura Itaquera</c:v>
                </c:pt>
                <c:pt idx="8">
                  <c:v>Subprefeitura Sé</c:v>
                </c:pt>
                <c:pt idx="9">
                  <c:v>Subprefeitura Ipiranga</c:v>
                </c:pt>
              </c:strCache>
            </c:strRef>
          </c:cat>
          <c:val>
            <c:numRef>
              <c:f>'UNIDADES - 10+ últimos 3 meses'!$F$7:$F$16</c:f>
              <c:numCache>
                <c:formatCode>0</c:formatCode>
                <c:ptCount val="10"/>
                <c:pt idx="0">
                  <c:v>258.66666666666669</c:v>
                </c:pt>
                <c:pt idx="1">
                  <c:v>151</c:v>
                </c:pt>
                <c:pt idx="2">
                  <c:v>133.33333333333334</c:v>
                </c:pt>
                <c:pt idx="3">
                  <c:v>90.666666666666671</c:v>
                </c:pt>
                <c:pt idx="4">
                  <c:v>81.333333333333329</c:v>
                </c:pt>
                <c:pt idx="5">
                  <c:v>71.666666666666671</c:v>
                </c:pt>
                <c:pt idx="6">
                  <c:v>61.666666666666664</c:v>
                </c:pt>
                <c:pt idx="7">
                  <c:v>55.666666666666664</c:v>
                </c:pt>
                <c:pt idx="8">
                  <c:v>50.333333333333336</c:v>
                </c:pt>
                <c:pt idx="9">
                  <c:v>49.333333333333336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FB-44C7-9BCD-96A402CC2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154600"/>
        <c:axId val="1"/>
      </c:barChart>
      <c:catAx>
        <c:axId val="486154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4861546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6583510770367E-2"/>
          <c:y val="0.19559897179627109"/>
          <c:w val="0.55728776701266247"/>
          <c:h val="0.66939978385054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 - 10+ últimos 3 meses'!$A$7</c:f>
              <c:strCache>
                <c:ptCount val="1"/>
                <c:pt idx="0">
                  <c:v>Autoridade Municipal de Limpeza  Urbana - AMLURB***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meses'!$B$7:$D$7</c:f>
              <c:numCache>
                <c:formatCode>General</c:formatCode>
                <c:ptCount val="3"/>
                <c:pt idx="0">
                  <c:v>320</c:v>
                </c:pt>
                <c:pt idx="1">
                  <c:v>263</c:v>
                </c:pt>
                <c:pt idx="2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11-4ABE-A7E1-558167B781B5}"/>
            </c:ext>
          </c:extLst>
        </c:ser>
        <c:ser>
          <c:idx val="1"/>
          <c:order val="1"/>
          <c:tx>
            <c:strRef>
              <c:f>'UNIDADES - 10+ últimos 3 meses'!$A$8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meses'!$B$8:$D$8</c:f>
              <c:numCache>
                <c:formatCode>General</c:formatCode>
                <c:ptCount val="3"/>
                <c:pt idx="0">
                  <c:v>200</c:v>
                </c:pt>
                <c:pt idx="1">
                  <c:v>144</c:v>
                </c:pt>
                <c:pt idx="2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11-4ABE-A7E1-558167B781B5}"/>
            </c:ext>
          </c:extLst>
        </c:ser>
        <c:ser>
          <c:idx val="2"/>
          <c:order val="2"/>
          <c:tx>
            <c:strRef>
              <c:f>'UNIDADES - 10+ últimos 3 meses'!$A$9</c:f>
              <c:strCache>
                <c:ptCount val="1"/>
                <c:pt idx="0">
                  <c:v>São Paulo Transportes - SPTRANS***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meses'!$B$9:$D$9</c:f>
              <c:numCache>
                <c:formatCode>General</c:formatCode>
                <c:ptCount val="3"/>
                <c:pt idx="0">
                  <c:v>172</c:v>
                </c:pt>
                <c:pt idx="1">
                  <c:v>94</c:v>
                </c:pt>
                <c:pt idx="2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11-4ABE-A7E1-558167B781B5}"/>
            </c:ext>
          </c:extLst>
        </c:ser>
        <c:ser>
          <c:idx val="3"/>
          <c:order val="3"/>
          <c:tx>
            <c:strRef>
              <c:f>'UNIDADES - 10+ últimos 3 meses'!$A$10</c:f>
              <c:strCache>
                <c:ptCount val="1"/>
                <c:pt idx="0">
                  <c:v>Secretaria Municipal das Prefeituras Regionais* ¹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meses'!$B$10:$D$10</c:f>
              <c:numCache>
                <c:formatCode>General</c:formatCode>
                <c:ptCount val="3"/>
                <c:pt idx="0">
                  <c:v>63</c:v>
                </c:pt>
                <c:pt idx="1">
                  <c:v>94</c:v>
                </c:pt>
                <c:pt idx="2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11-4ABE-A7E1-558167B781B5}"/>
            </c:ext>
          </c:extLst>
        </c:ser>
        <c:ser>
          <c:idx val="4"/>
          <c:order val="4"/>
          <c:tx>
            <c:strRef>
              <c:f>'UNIDADES - 10+ últimos 3 meses'!$A$11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meses'!$B$11:$D$11</c:f>
              <c:numCache>
                <c:formatCode>General</c:formatCode>
                <c:ptCount val="3"/>
                <c:pt idx="0">
                  <c:v>110</c:v>
                </c:pt>
                <c:pt idx="1">
                  <c:v>69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11-4ABE-A7E1-558167B781B5}"/>
            </c:ext>
          </c:extLst>
        </c:ser>
        <c:ser>
          <c:idx val="5"/>
          <c:order val="5"/>
          <c:tx>
            <c:strRef>
              <c:f>'UNIDADES - 10+ últimos 3 meses'!$A$12</c:f>
              <c:strCache>
                <c:ptCount val="1"/>
                <c:pt idx="0">
                  <c:v>Companhia de Engenharia de Tráfego - CET***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meses'!$B$12:$D$12</c:f>
              <c:numCache>
                <c:formatCode>General</c:formatCode>
                <c:ptCount val="3"/>
                <c:pt idx="0">
                  <c:v>75</c:v>
                </c:pt>
                <c:pt idx="1">
                  <c:v>61</c:v>
                </c:pt>
                <c:pt idx="2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11-4ABE-A7E1-558167B781B5}"/>
            </c:ext>
          </c:extLst>
        </c:ser>
        <c:ser>
          <c:idx val="6"/>
          <c:order val="6"/>
          <c:tx>
            <c:strRef>
              <c:f>'UNIDADES - 10+ últimos 3 meses'!$A$13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meses'!$B$13:$D$13</c:f>
              <c:numCache>
                <c:formatCode>General</c:formatCode>
                <c:ptCount val="3"/>
                <c:pt idx="0">
                  <c:v>53</c:v>
                </c:pt>
                <c:pt idx="1">
                  <c:v>53</c:v>
                </c:pt>
                <c:pt idx="2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11-4ABE-A7E1-558167B781B5}"/>
            </c:ext>
          </c:extLst>
        </c:ser>
        <c:ser>
          <c:idx val="7"/>
          <c:order val="7"/>
          <c:tx>
            <c:strRef>
              <c:f>'UNIDADES - 10+ últimos 3 meses'!$A$14</c:f>
              <c:strCache>
                <c:ptCount val="1"/>
                <c:pt idx="0">
                  <c:v>Subprefeitura Itaquera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meses'!$B$14:$D$14</c:f>
              <c:numCache>
                <c:formatCode>General</c:formatCode>
                <c:ptCount val="3"/>
                <c:pt idx="0">
                  <c:v>75</c:v>
                </c:pt>
                <c:pt idx="1">
                  <c:v>45</c:v>
                </c:pt>
                <c:pt idx="2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11-4ABE-A7E1-558167B781B5}"/>
            </c:ext>
          </c:extLst>
        </c:ser>
        <c:ser>
          <c:idx val="8"/>
          <c:order val="8"/>
          <c:tx>
            <c:strRef>
              <c:f>'UNIDADES - 10+ últimos 3 meses'!$A$15</c:f>
              <c:strCache>
                <c:ptCount val="1"/>
                <c:pt idx="0">
                  <c:v>Subprefeitura Sé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meses'!$B$15:$D$15</c:f>
              <c:numCache>
                <c:formatCode>General</c:formatCode>
                <c:ptCount val="3"/>
                <c:pt idx="0">
                  <c:v>59</c:v>
                </c:pt>
                <c:pt idx="1">
                  <c:v>50</c:v>
                </c:pt>
                <c:pt idx="2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11-4ABE-A7E1-558167B781B5}"/>
            </c:ext>
          </c:extLst>
        </c:ser>
        <c:ser>
          <c:idx val="9"/>
          <c:order val="9"/>
          <c:tx>
            <c:strRef>
              <c:f>'UNIDADES - 10+ últimos 3 meses'!$A$16</c:f>
              <c:strCache>
                <c:ptCount val="1"/>
                <c:pt idx="0">
                  <c:v>Subprefeitura Ipiranga</c:v>
                </c:pt>
              </c:strCache>
            </c:strRef>
          </c:tx>
          <c:invertIfNegative val="0"/>
          <c:cat>
            <c:numRef>
              <c:f>'UNIDADES - 10+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'UNIDADES - 10+ últimos 3 meses'!$B$16:$D$16</c:f>
              <c:numCache>
                <c:formatCode>General</c:formatCode>
                <c:ptCount val="3"/>
                <c:pt idx="0">
                  <c:v>70</c:v>
                </c:pt>
                <c:pt idx="1">
                  <c:v>44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11-4ABE-A7E1-558167B78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156240"/>
        <c:axId val="1"/>
      </c:barChart>
      <c:dateAx>
        <c:axId val="486156240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486156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415271861509125"/>
          <c:y val="1.6395605416579567E-2"/>
          <c:w val="0.23754973251294409"/>
          <c:h val="0.98013239495505544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67275129703437E-2"/>
          <c:y val="0.12744967344198255"/>
          <c:w val="0.82068213018088187"/>
          <c:h val="0.65360189351331088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60-42CE-8A8A-00EF42D3CC6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560-42CE-8A8A-00EF42D3CC64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560-42CE-8A8A-00EF42D3CC64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560-42CE-8A8A-00EF42D3CC64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560-42CE-8A8A-00EF42D3CC6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560-42CE-8A8A-00EF42D3CC64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560-42CE-8A8A-00EF42D3CC64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0560-42CE-8A8A-00EF42D3CC64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560-42CE-8A8A-00EF42D3CC6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560-42CE-8A8A-00EF42D3CC64}"/>
              </c:ext>
            </c:extLst>
          </c:dPt>
          <c:cat>
            <c:strRef>
              <c:f>'10 UNIDADES + demandadas JAN 19'!$A$7:$A$16</c:f>
              <c:strCache>
                <c:ptCount val="10"/>
                <c:pt idx="0">
                  <c:v>Autoridade Municipal de Limpeza  Urbana - AMLURB***</c:v>
                </c:pt>
                <c:pt idx="1">
                  <c:v>Secretaria Municipal da Fazenda</c:v>
                </c:pt>
                <c:pt idx="2">
                  <c:v>São Paulo Transportes - SPTRANS***</c:v>
                </c:pt>
                <c:pt idx="3">
                  <c:v>Secretaria Municipal da Saúde</c:v>
                </c:pt>
                <c:pt idx="4">
                  <c:v>Companhia de Engenharia de Tráfego - CET***</c:v>
                </c:pt>
                <c:pt idx="5">
                  <c:v>Subprefeitura Itaquera</c:v>
                </c:pt>
                <c:pt idx="6">
                  <c:v>Subprefeitura Ipiranga</c:v>
                </c:pt>
                <c:pt idx="7">
                  <c:v>Secretaria Municipal das Prefeituras Regionais* ¹</c:v>
                </c:pt>
                <c:pt idx="8">
                  <c:v>Subprefeitura Penha</c:v>
                </c:pt>
                <c:pt idx="9">
                  <c:v>Subprefeitura Sé</c:v>
                </c:pt>
              </c:strCache>
            </c:strRef>
          </c:cat>
          <c:val>
            <c:numRef>
              <c:f>'10 UNIDADES + demandadas JAN 19'!$B$7:$B$16</c:f>
              <c:numCache>
                <c:formatCode>General</c:formatCode>
                <c:ptCount val="10"/>
                <c:pt idx="0">
                  <c:v>320</c:v>
                </c:pt>
                <c:pt idx="1">
                  <c:v>200</c:v>
                </c:pt>
                <c:pt idx="2">
                  <c:v>172</c:v>
                </c:pt>
                <c:pt idx="3">
                  <c:v>110</c:v>
                </c:pt>
                <c:pt idx="4">
                  <c:v>75</c:v>
                </c:pt>
                <c:pt idx="5">
                  <c:v>75</c:v>
                </c:pt>
                <c:pt idx="6">
                  <c:v>70</c:v>
                </c:pt>
                <c:pt idx="7">
                  <c:v>63</c:v>
                </c:pt>
                <c:pt idx="8">
                  <c:v>62</c:v>
                </c:pt>
                <c:pt idx="9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60-42CE-8A8A-00EF42D3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59720"/>
        <c:axId val="1"/>
      </c:barChart>
      <c:catAx>
        <c:axId val="17515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515972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904134109673071"/>
          <c:y val="0.19740909465799217"/>
          <c:w val="0.49897983058631074"/>
          <c:h val="0.743904017543093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 UNIDADES + demandadas JAN 19'!$Q$1</c:f>
              <c:strCache>
                <c:ptCount val="1"/>
                <c:pt idx="0">
                  <c:v>Autoridade Municipal de Limpeza  Urbana - AMLURB***</c:v>
                </c:pt>
              </c:strCache>
            </c:strRef>
          </c:tx>
          <c:invertIfNegative val="0"/>
          <c:val>
            <c:numRef>
              <c:f>'10 UNIDADES + demandadas JAN 19'!$Q$2:$Q$5</c:f>
              <c:numCache>
                <c:formatCode>General</c:formatCode>
                <c:ptCount val="4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68-4A35-B25A-BD51729C1C29}"/>
            </c:ext>
          </c:extLst>
        </c:ser>
        <c:ser>
          <c:idx val="1"/>
          <c:order val="1"/>
          <c:tx>
            <c:strRef>
              <c:f>'10 UNIDADES + demandadas JAN 19'!$R$1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val>
            <c:numRef>
              <c:f>'10 UNIDADES + demandadas JAN 19'!$R$2:$R$5</c:f>
              <c:numCache>
                <c:formatCode>General</c:formatCode>
                <c:ptCount val="4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68-4A35-B25A-BD51729C1C29}"/>
            </c:ext>
          </c:extLst>
        </c:ser>
        <c:ser>
          <c:idx val="2"/>
          <c:order val="2"/>
          <c:tx>
            <c:strRef>
              <c:f>'10 UNIDADES + demandadas JAN 19'!$S$1</c:f>
              <c:strCache>
                <c:ptCount val="1"/>
                <c:pt idx="0">
                  <c:v>São Paulo Transportes - SPTRANS***</c:v>
                </c:pt>
              </c:strCache>
            </c:strRef>
          </c:tx>
          <c:invertIfNegative val="0"/>
          <c:val>
            <c:numRef>
              <c:f>'10 UNIDADES + demandadas JAN 19'!$S$2:$S$5</c:f>
              <c:numCache>
                <c:formatCode>General</c:formatCode>
                <c:ptCount val="4"/>
                <c:pt idx="0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68-4A35-B25A-BD51729C1C29}"/>
            </c:ext>
          </c:extLst>
        </c:ser>
        <c:ser>
          <c:idx val="3"/>
          <c:order val="3"/>
          <c:tx>
            <c:strRef>
              <c:f>'10 UNIDADES + demandadas JAN 19'!$T$1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val>
            <c:numRef>
              <c:f>'10 UNIDADES + demandadas JAN 19'!$T$2:$T$5</c:f>
              <c:numCache>
                <c:formatCode>General</c:formatCode>
                <c:ptCount val="4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68-4A35-B25A-BD51729C1C29}"/>
            </c:ext>
          </c:extLst>
        </c:ser>
        <c:ser>
          <c:idx val="4"/>
          <c:order val="4"/>
          <c:tx>
            <c:strRef>
              <c:f>'10 UNIDADES + demandadas JAN 19'!$U$1</c:f>
              <c:strCache>
                <c:ptCount val="1"/>
                <c:pt idx="0">
                  <c:v>Companhia de Engenharia de Tráfego - CET***</c:v>
                </c:pt>
              </c:strCache>
            </c:strRef>
          </c:tx>
          <c:invertIfNegative val="0"/>
          <c:val>
            <c:numRef>
              <c:f>'10 UNIDADES + demandadas JAN 19'!$U$2:$U$5</c:f>
              <c:numCache>
                <c:formatCode>General</c:formatCode>
                <c:ptCount val="4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68-4A35-B25A-BD51729C1C29}"/>
            </c:ext>
          </c:extLst>
        </c:ser>
        <c:ser>
          <c:idx val="5"/>
          <c:order val="5"/>
          <c:tx>
            <c:strRef>
              <c:f>'10 UNIDADES + demandadas JAN 19'!$V$1</c:f>
              <c:strCache>
                <c:ptCount val="1"/>
                <c:pt idx="0">
                  <c:v>Subprefeitura Itaquera</c:v>
                </c:pt>
              </c:strCache>
            </c:strRef>
          </c:tx>
          <c:invertIfNegative val="0"/>
          <c:val>
            <c:numRef>
              <c:f>'10 UNIDADES + demandadas JAN 19'!$V$2:$V$5</c:f>
              <c:numCache>
                <c:formatCode>General</c:formatCode>
                <c:ptCount val="4"/>
                <c:pt idx="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68-4A35-B25A-BD51729C1C29}"/>
            </c:ext>
          </c:extLst>
        </c:ser>
        <c:ser>
          <c:idx val="6"/>
          <c:order val="6"/>
          <c:tx>
            <c:strRef>
              <c:f>'10 UNIDADES + demandadas JAN 19'!$W$1</c:f>
              <c:strCache>
                <c:ptCount val="1"/>
                <c:pt idx="0">
                  <c:v>Subprefeitura Ipiranga</c:v>
                </c:pt>
              </c:strCache>
            </c:strRef>
          </c:tx>
          <c:invertIfNegative val="0"/>
          <c:val>
            <c:numRef>
              <c:f>'10 UNIDADES + demandadas JAN 19'!$W$2:$W$5</c:f>
              <c:numCache>
                <c:formatCode>General</c:formatCode>
                <c:ptCount val="4"/>
                <c:pt idx="0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68-4A35-B25A-BD51729C1C29}"/>
            </c:ext>
          </c:extLst>
        </c:ser>
        <c:ser>
          <c:idx val="7"/>
          <c:order val="7"/>
          <c:tx>
            <c:strRef>
              <c:f>'10 UNIDADES + demandadas JAN 19'!$X$1</c:f>
              <c:strCache>
                <c:ptCount val="1"/>
                <c:pt idx="0">
                  <c:v>Secretaria Municipal das Prefeituras Regionais* ¹</c:v>
                </c:pt>
              </c:strCache>
            </c:strRef>
          </c:tx>
          <c:invertIfNegative val="0"/>
          <c:val>
            <c:numRef>
              <c:f>'10 UNIDADES + demandadas JAN 19'!$X$2:$X$5</c:f>
              <c:numCache>
                <c:formatCode>General</c:formatCode>
                <c:ptCount val="4"/>
                <c:pt idx="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E68-4A35-B25A-BD51729C1C29}"/>
            </c:ext>
          </c:extLst>
        </c:ser>
        <c:ser>
          <c:idx val="8"/>
          <c:order val="8"/>
          <c:tx>
            <c:strRef>
              <c:f>'10 UNIDADES + demandadas JAN 19'!$Y$1</c:f>
              <c:strCache>
                <c:ptCount val="1"/>
                <c:pt idx="0">
                  <c:v>Subprefeitura Penha</c:v>
                </c:pt>
              </c:strCache>
            </c:strRef>
          </c:tx>
          <c:invertIfNegative val="0"/>
          <c:val>
            <c:numRef>
              <c:f>'10 UNIDADES + demandadas JAN 19'!$Y$2:$Y$5</c:f>
              <c:numCache>
                <c:formatCode>General</c:formatCode>
                <c:ptCount val="4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68-4A35-B25A-BD51729C1C29}"/>
            </c:ext>
          </c:extLst>
        </c:ser>
        <c:ser>
          <c:idx val="9"/>
          <c:order val="9"/>
          <c:tx>
            <c:strRef>
              <c:f>'10 UNIDADES + demandadas JAN 19'!$Z$1</c:f>
              <c:strCache>
                <c:ptCount val="1"/>
                <c:pt idx="0">
                  <c:v>Subprefeitura Sé</c:v>
                </c:pt>
              </c:strCache>
            </c:strRef>
          </c:tx>
          <c:invertIfNegative val="0"/>
          <c:val>
            <c:numRef>
              <c:f>'10 UNIDADES + demandadas JAN 19'!$Z$2:$Z$5</c:f>
              <c:numCache>
                <c:formatCode>General</c:formatCode>
                <c:ptCount val="4"/>
                <c:pt idx="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E68-4A35-B25A-BD51729C1C29}"/>
            </c:ext>
          </c:extLst>
        </c:ser>
        <c:ser>
          <c:idx val="10"/>
          <c:order val="10"/>
          <c:tx>
            <c:strRef>
              <c:f>'10 UNIDADES + demandadas JAN 19'!$AA$1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val>
            <c:numRef>
              <c:f>'10 UNIDADES + demandadas JAN 19'!$AA$2:$AA$5</c:f>
              <c:numCache>
                <c:formatCode>General</c:formatCode>
                <c:ptCount val="4"/>
                <c:pt idx="3">
                  <c:v>2534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E68-4A35-B25A-BD51729C1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305"/>
        <c:shape val="box"/>
        <c:axId val="490899024"/>
        <c:axId val="1"/>
        <c:axId val="0"/>
      </c:bar3DChart>
      <c:catAx>
        <c:axId val="49089902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490899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46005504101261"/>
          <c:y val="0.20482493292774631"/>
          <c:w val="0.2825637982991589"/>
          <c:h val="0.73672415716981765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Média das 10 subprefeituras mais demandadas em 2019</a:t>
            </a:r>
          </a:p>
        </c:rich>
      </c:tx>
      <c:layout>
        <c:manualLayout>
          <c:xMode val="edge"/>
          <c:yMode val="edge"/>
          <c:x val="0.1796678242360254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51092280977574E-2"/>
          <c:y val="0.17236077516454235"/>
          <c:w val="0.88642072025260799"/>
          <c:h val="0.55310357447149172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'Subprefeituras 2019'!$C$5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cat>
            <c:strRef>
              <c:f>'Subprefeituras 2019'!$A$6:$A$15</c:f>
              <c:strCache>
                <c:ptCount val="10"/>
                <c:pt idx="0">
                  <c:v>Itaquera</c:v>
                </c:pt>
                <c:pt idx="1">
                  <c:v>Ipiranga</c:v>
                </c:pt>
                <c:pt idx="2">
                  <c:v>Penha</c:v>
                </c:pt>
                <c:pt idx="3">
                  <c:v>Campo Limpo</c:v>
                </c:pt>
                <c:pt idx="4">
                  <c:v>Sé</c:v>
                </c:pt>
                <c:pt idx="5">
                  <c:v>Vila Mariana</c:v>
                </c:pt>
                <c:pt idx="6">
                  <c:v>Pirituba/Jaraguá</c:v>
                </c:pt>
                <c:pt idx="7">
                  <c:v>Casa Verde</c:v>
                </c:pt>
                <c:pt idx="8">
                  <c:v>Lapa</c:v>
                </c:pt>
                <c:pt idx="9">
                  <c:v>Mooca</c:v>
                </c:pt>
              </c:strCache>
            </c:strRef>
          </c:cat>
          <c:val>
            <c:numRef>
              <c:f>'Subprefeituras 2019'!$C$6:$C$15</c:f>
              <c:numCache>
                <c:formatCode>0</c:formatCode>
                <c:ptCount val="10"/>
                <c:pt idx="0">
                  <c:v>75</c:v>
                </c:pt>
                <c:pt idx="1">
                  <c:v>70</c:v>
                </c:pt>
                <c:pt idx="2">
                  <c:v>62</c:v>
                </c:pt>
                <c:pt idx="3">
                  <c:v>59</c:v>
                </c:pt>
                <c:pt idx="4">
                  <c:v>59</c:v>
                </c:pt>
                <c:pt idx="5">
                  <c:v>58</c:v>
                </c:pt>
                <c:pt idx="6">
                  <c:v>57</c:v>
                </c:pt>
                <c:pt idx="7">
                  <c:v>55</c:v>
                </c:pt>
                <c:pt idx="8">
                  <c:v>55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9-48ED-B88C-92B7A7440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616720"/>
        <c:axId val="1"/>
      </c:barChart>
      <c:catAx>
        <c:axId val="3536167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258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3616720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91" footer="0.3149606200000009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47047530825174E-2"/>
          <c:y val="0.17063882433198052"/>
          <c:w val="0.65995643125957126"/>
          <c:h val="0.7557880375085273"/>
        </c:manualLayout>
      </c:layout>
      <c:lineChart>
        <c:grouping val="standard"/>
        <c:varyColors val="0"/>
        <c:ser>
          <c:idx val="0"/>
          <c:order val="0"/>
          <c:tx>
            <c:strRef>
              <c:f>'Canais atendimento'!$S$9</c:f>
              <c:strCache>
                <c:ptCount val="1"/>
                <c:pt idx="0">
                  <c:v>Telefone</c:v>
                </c:pt>
              </c:strCache>
            </c:strRef>
          </c:tx>
          <c:marker>
            <c:symbol val="none"/>
          </c:marker>
          <c:cat>
            <c:strRef>
              <c:f>'Canais atendimento'!$T$8:$U$8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'Canais atendimento'!$T$9:$U$9</c:f>
              <c:numCache>
                <c:formatCode>General</c:formatCode>
                <c:ptCount val="2"/>
                <c:pt idx="0" formatCode="0">
                  <c:v>1534.75</c:v>
                </c:pt>
                <c:pt idx="1">
                  <c:v>1518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4D-4C7B-93D7-7DD6D919D755}"/>
            </c:ext>
          </c:extLst>
        </c:ser>
        <c:ser>
          <c:idx val="1"/>
          <c:order val="1"/>
          <c:tx>
            <c:strRef>
              <c:f>'Canais atendimento'!$S$10</c:f>
              <c:strCache>
                <c:ptCount val="1"/>
                <c:pt idx="0">
                  <c:v>Formulário eletrônico</c:v>
                </c:pt>
              </c:strCache>
            </c:strRef>
          </c:tx>
          <c:marker>
            <c:symbol val="none"/>
          </c:marker>
          <c:cat>
            <c:strRef>
              <c:f>'Canais atendimento'!$T$8:$U$8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'Canais atendimento'!$T$10:$U$10</c:f>
              <c:numCache>
                <c:formatCode>General</c:formatCode>
                <c:ptCount val="2"/>
                <c:pt idx="0" formatCode="0">
                  <c:v>420.25</c:v>
                </c:pt>
                <c:pt idx="1">
                  <c:v>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4D-4C7B-93D7-7DD6D919D755}"/>
            </c:ext>
          </c:extLst>
        </c:ser>
        <c:ser>
          <c:idx val="2"/>
          <c:order val="2"/>
          <c:tx>
            <c:strRef>
              <c:f>'Canais atendimento'!$S$11</c:f>
              <c:strCache>
                <c:ptCount val="1"/>
                <c:pt idx="0">
                  <c:v>Praça de Atendimento</c:v>
                </c:pt>
              </c:strCache>
            </c:strRef>
          </c:tx>
          <c:marker>
            <c:symbol val="none"/>
          </c:marker>
          <c:cat>
            <c:strRef>
              <c:f>'Canais atendimento'!$T$8:$U$8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'Canais atendimento'!$T$11:$U$11</c:f>
              <c:numCache>
                <c:formatCode>General</c:formatCode>
                <c:ptCount val="2"/>
                <c:pt idx="0" formatCode="0">
                  <c:v>18.083333333333332</c:v>
                </c:pt>
                <c:pt idx="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4D-4C7B-93D7-7DD6D919D755}"/>
            </c:ext>
          </c:extLst>
        </c:ser>
        <c:ser>
          <c:idx val="3"/>
          <c:order val="3"/>
          <c:tx>
            <c:strRef>
              <c:f>'Canais atendimento'!$S$12</c:f>
              <c:strCache>
                <c:ptCount val="1"/>
                <c:pt idx="0">
                  <c:v>Pessoalmente/Carta*</c:v>
                </c:pt>
              </c:strCache>
            </c:strRef>
          </c:tx>
          <c:marker>
            <c:symbol val="none"/>
          </c:marker>
          <c:cat>
            <c:strRef>
              <c:f>'Canais atendimento'!$T$8:$U$8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'Canais atendimento'!$T$12:$U$12</c:f>
              <c:numCache>
                <c:formatCode>General</c:formatCode>
                <c:ptCount val="2"/>
                <c:pt idx="0" formatCode="0">
                  <c:v>98.25</c:v>
                </c:pt>
                <c:pt idx="1">
                  <c:v>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4D-4C7B-93D7-7DD6D919D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8440368"/>
        <c:axId val="1"/>
      </c:lineChart>
      <c:catAx>
        <c:axId val="6984403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984403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Ranking das Subprefeituras mais demandadas  de 2019 (média)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9"/>
          <c:order val="0"/>
          <c:tx>
            <c:strRef>
              <c:f>'Subprefeituras 2019'!$C$5</c:f>
              <c:strCache>
                <c:ptCount val="1"/>
                <c:pt idx="0">
                  <c:v>Média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0000"/>
              </a:solidFill>
            </c:spPr>
          </c:marker>
          <c:cat>
            <c:strRef>
              <c:f>'Subprefeituras 2019'!$A$6:$A$37</c:f>
              <c:strCache>
                <c:ptCount val="32"/>
                <c:pt idx="0">
                  <c:v>Itaquera</c:v>
                </c:pt>
                <c:pt idx="1">
                  <c:v>Ipiranga</c:v>
                </c:pt>
                <c:pt idx="2">
                  <c:v>Penha</c:v>
                </c:pt>
                <c:pt idx="3">
                  <c:v>Campo Limpo</c:v>
                </c:pt>
                <c:pt idx="4">
                  <c:v>Sé</c:v>
                </c:pt>
                <c:pt idx="5">
                  <c:v>Vila Mariana</c:v>
                </c:pt>
                <c:pt idx="6">
                  <c:v>Pirituba/Jaraguá</c:v>
                </c:pt>
                <c:pt idx="7">
                  <c:v>Casa Verde</c:v>
                </c:pt>
                <c:pt idx="8">
                  <c:v>Lapa</c:v>
                </c:pt>
                <c:pt idx="9">
                  <c:v>Mooca</c:v>
                </c:pt>
                <c:pt idx="10">
                  <c:v>Pinheiros</c:v>
                </c:pt>
                <c:pt idx="11">
                  <c:v>Butantã</c:v>
                </c:pt>
                <c:pt idx="12">
                  <c:v>Santo Amaro</c:v>
                </c:pt>
                <c:pt idx="13">
                  <c:v>Santana/Tucuruvi</c:v>
                </c:pt>
                <c:pt idx="14">
                  <c:v>Capela do Socorro</c:v>
                </c:pt>
                <c:pt idx="15">
                  <c:v>Vila Maria/Vila Guilherme</c:v>
                </c:pt>
                <c:pt idx="16">
                  <c:v>Cidade Ademar</c:v>
                </c:pt>
                <c:pt idx="17">
                  <c:v>M'Boi Mirim</c:v>
                </c:pt>
                <c:pt idx="18">
                  <c:v>Jaçanã/Tremembé</c:v>
                </c:pt>
                <c:pt idx="19">
                  <c:v>Itaim Paulista</c:v>
                </c:pt>
                <c:pt idx="20">
                  <c:v>Aricanduva</c:v>
                </c:pt>
                <c:pt idx="21">
                  <c:v>Freguesia/Brasilândia</c:v>
                </c:pt>
                <c:pt idx="22">
                  <c:v>Jabaquara</c:v>
                </c:pt>
                <c:pt idx="23">
                  <c:v>São Mateus</c:v>
                </c:pt>
                <c:pt idx="24">
                  <c:v>Vila Prudente</c:v>
                </c:pt>
                <c:pt idx="25">
                  <c:v>Sapopemba</c:v>
                </c:pt>
                <c:pt idx="26">
                  <c:v>Ermelino Matarazzo</c:v>
                </c:pt>
                <c:pt idx="27">
                  <c:v>São Miguel Paulista</c:v>
                </c:pt>
                <c:pt idx="28">
                  <c:v>Guaianases</c:v>
                </c:pt>
                <c:pt idx="29">
                  <c:v>Perus</c:v>
                </c:pt>
                <c:pt idx="30">
                  <c:v>Parelheiros</c:v>
                </c:pt>
                <c:pt idx="31">
                  <c:v>Cidade Tiradentes</c:v>
                </c:pt>
              </c:strCache>
            </c:strRef>
          </c:cat>
          <c:val>
            <c:numRef>
              <c:f>'Subprefeituras 2019'!$C$6:$C$37</c:f>
              <c:numCache>
                <c:formatCode>0</c:formatCode>
                <c:ptCount val="32"/>
                <c:pt idx="0">
                  <c:v>75</c:v>
                </c:pt>
                <c:pt idx="1">
                  <c:v>70</c:v>
                </c:pt>
                <c:pt idx="2">
                  <c:v>62</c:v>
                </c:pt>
                <c:pt idx="3">
                  <c:v>59</c:v>
                </c:pt>
                <c:pt idx="4">
                  <c:v>59</c:v>
                </c:pt>
                <c:pt idx="5">
                  <c:v>58</c:v>
                </c:pt>
                <c:pt idx="6">
                  <c:v>57</c:v>
                </c:pt>
                <c:pt idx="7">
                  <c:v>55</c:v>
                </c:pt>
                <c:pt idx="8">
                  <c:v>55</c:v>
                </c:pt>
                <c:pt idx="9">
                  <c:v>51</c:v>
                </c:pt>
                <c:pt idx="10">
                  <c:v>50</c:v>
                </c:pt>
                <c:pt idx="11">
                  <c:v>49</c:v>
                </c:pt>
                <c:pt idx="12">
                  <c:v>49</c:v>
                </c:pt>
                <c:pt idx="13">
                  <c:v>48</c:v>
                </c:pt>
                <c:pt idx="14">
                  <c:v>45</c:v>
                </c:pt>
                <c:pt idx="15">
                  <c:v>43</c:v>
                </c:pt>
                <c:pt idx="16">
                  <c:v>42</c:v>
                </c:pt>
                <c:pt idx="17">
                  <c:v>36</c:v>
                </c:pt>
                <c:pt idx="18">
                  <c:v>35</c:v>
                </c:pt>
                <c:pt idx="19">
                  <c:v>32</c:v>
                </c:pt>
                <c:pt idx="20">
                  <c:v>31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23</c:v>
                </c:pt>
                <c:pt idx="25">
                  <c:v>18</c:v>
                </c:pt>
                <c:pt idx="26">
                  <c:v>17</c:v>
                </c:pt>
                <c:pt idx="27">
                  <c:v>16</c:v>
                </c:pt>
                <c:pt idx="28">
                  <c:v>15</c:v>
                </c:pt>
                <c:pt idx="29">
                  <c:v>10</c:v>
                </c:pt>
                <c:pt idx="30">
                  <c:v>6</c:v>
                </c:pt>
                <c:pt idx="3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E-41CD-8AE3-ADA42AB75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618360"/>
        <c:axId val="1"/>
      </c:radarChart>
      <c:catAx>
        <c:axId val="3536183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70"/>
        </c:scaling>
        <c:delete val="0"/>
        <c:axPos val="l"/>
        <c:majorGridlines/>
        <c:numFmt formatCode="0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36183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48755824126645"/>
          <c:y val="0.20408818462909531"/>
          <c:w val="0.52731262080611996"/>
          <c:h val="0.68400471680170438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pPr>
              <a:solidFill>
                <a:schemeClr val="accent1"/>
              </a:solidFill>
            </c:spPr>
          </c:marker>
          <c:cat>
            <c:strRef>
              <c:f>'Ranking subprefeituras JANEIRO'!$A$5:$A$36</c:f>
              <c:strCache>
                <c:ptCount val="32"/>
                <c:pt idx="0">
                  <c:v>Itaquera</c:v>
                </c:pt>
                <c:pt idx="1">
                  <c:v>Ipiranga</c:v>
                </c:pt>
                <c:pt idx="2">
                  <c:v>Penha</c:v>
                </c:pt>
                <c:pt idx="3">
                  <c:v>Campo Limpo</c:v>
                </c:pt>
                <c:pt idx="4">
                  <c:v>Sé</c:v>
                </c:pt>
                <c:pt idx="5">
                  <c:v>Vila Mariana</c:v>
                </c:pt>
                <c:pt idx="6">
                  <c:v>Pirituba/Jaraguá</c:v>
                </c:pt>
                <c:pt idx="7">
                  <c:v>Casa Verde</c:v>
                </c:pt>
                <c:pt idx="8">
                  <c:v>Lapa</c:v>
                </c:pt>
                <c:pt idx="9">
                  <c:v>Mooca</c:v>
                </c:pt>
                <c:pt idx="10">
                  <c:v>Pinheiros</c:v>
                </c:pt>
                <c:pt idx="11">
                  <c:v>Butantã</c:v>
                </c:pt>
                <c:pt idx="12">
                  <c:v>Santo Amaro</c:v>
                </c:pt>
                <c:pt idx="13">
                  <c:v>Santana/Tucuruvi</c:v>
                </c:pt>
                <c:pt idx="14">
                  <c:v>Capela do Socorro</c:v>
                </c:pt>
                <c:pt idx="15">
                  <c:v>Vila Maria/Vila Guilherme</c:v>
                </c:pt>
                <c:pt idx="16">
                  <c:v>Cidade Ademar</c:v>
                </c:pt>
                <c:pt idx="17">
                  <c:v>M'Boi Mirim</c:v>
                </c:pt>
                <c:pt idx="18">
                  <c:v>Jaçanã/Tremembé</c:v>
                </c:pt>
                <c:pt idx="19">
                  <c:v>Itaim Paulista</c:v>
                </c:pt>
                <c:pt idx="20">
                  <c:v>Aricanduva</c:v>
                </c:pt>
                <c:pt idx="21">
                  <c:v>Freguesia/Brasilândia</c:v>
                </c:pt>
                <c:pt idx="22">
                  <c:v>Jabaquara</c:v>
                </c:pt>
                <c:pt idx="23">
                  <c:v>São Mateus</c:v>
                </c:pt>
                <c:pt idx="24">
                  <c:v>Vila Prudente</c:v>
                </c:pt>
                <c:pt idx="25">
                  <c:v>Sapopemba</c:v>
                </c:pt>
                <c:pt idx="26">
                  <c:v>Ermelino Matarazzo</c:v>
                </c:pt>
                <c:pt idx="27">
                  <c:v>São Miguel Paulista</c:v>
                </c:pt>
                <c:pt idx="28">
                  <c:v>Guaianases</c:v>
                </c:pt>
                <c:pt idx="29">
                  <c:v>Perus</c:v>
                </c:pt>
                <c:pt idx="30">
                  <c:v>Parelheiros</c:v>
                </c:pt>
                <c:pt idx="31">
                  <c:v>Cidade Tiradentes</c:v>
                </c:pt>
              </c:strCache>
            </c:strRef>
          </c:cat>
          <c:val>
            <c:numRef>
              <c:f>'Ranking subprefeituras JANEIRO'!$B$5:$B$36</c:f>
              <c:numCache>
                <c:formatCode>0</c:formatCode>
                <c:ptCount val="32"/>
                <c:pt idx="0">
                  <c:v>75</c:v>
                </c:pt>
                <c:pt idx="1">
                  <c:v>70</c:v>
                </c:pt>
                <c:pt idx="2">
                  <c:v>62</c:v>
                </c:pt>
                <c:pt idx="3">
                  <c:v>59</c:v>
                </c:pt>
                <c:pt idx="4">
                  <c:v>59</c:v>
                </c:pt>
                <c:pt idx="5">
                  <c:v>58</c:v>
                </c:pt>
                <c:pt idx="6">
                  <c:v>57</c:v>
                </c:pt>
                <c:pt idx="7">
                  <c:v>55</c:v>
                </c:pt>
                <c:pt idx="8">
                  <c:v>55</c:v>
                </c:pt>
                <c:pt idx="9">
                  <c:v>51</c:v>
                </c:pt>
                <c:pt idx="10">
                  <c:v>50</c:v>
                </c:pt>
                <c:pt idx="11">
                  <c:v>49</c:v>
                </c:pt>
                <c:pt idx="12">
                  <c:v>49</c:v>
                </c:pt>
                <c:pt idx="13">
                  <c:v>48</c:v>
                </c:pt>
                <c:pt idx="14">
                  <c:v>45</c:v>
                </c:pt>
                <c:pt idx="15">
                  <c:v>43</c:v>
                </c:pt>
                <c:pt idx="16">
                  <c:v>42</c:v>
                </c:pt>
                <c:pt idx="17">
                  <c:v>36</c:v>
                </c:pt>
                <c:pt idx="18">
                  <c:v>35</c:v>
                </c:pt>
                <c:pt idx="19">
                  <c:v>32</c:v>
                </c:pt>
                <c:pt idx="20">
                  <c:v>31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23</c:v>
                </c:pt>
                <c:pt idx="25">
                  <c:v>18</c:v>
                </c:pt>
                <c:pt idx="26">
                  <c:v>17</c:v>
                </c:pt>
                <c:pt idx="27">
                  <c:v>16</c:v>
                </c:pt>
                <c:pt idx="28">
                  <c:v>15</c:v>
                </c:pt>
                <c:pt idx="29">
                  <c:v>10</c:v>
                </c:pt>
                <c:pt idx="30">
                  <c:v>6</c:v>
                </c:pt>
                <c:pt idx="3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0D-45EE-8527-88D6771C9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990592"/>
        <c:axId val="1"/>
      </c:radarChart>
      <c:catAx>
        <c:axId val="3579905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79905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14" footer="0.31496062000000014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614641193106673E-2"/>
          <c:y val="0.14793772484040835"/>
          <c:w val="0.60592809619727772"/>
          <c:h val="0.7698920404461566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'Canais atendimento'!$A$5</c:f>
              <c:strCache>
                <c:ptCount val="1"/>
                <c:pt idx="0">
                  <c:v>Telefone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'Canais atendimento'!$D$4</c:f>
              <c:strCache>
                <c:ptCount val="1"/>
                <c:pt idx="0">
                  <c:v>% Canais de entrada</c:v>
                </c:pt>
              </c:strCache>
            </c:strRef>
          </c:cat>
          <c:val>
            <c:numRef>
              <c:f>'Canais atendimento'!$D$5</c:f>
              <c:numCache>
                <c:formatCode>0.0</c:formatCode>
                <c:ptCount val="1"/>
                <c:pt idx="0">
                  <c:v>57.850609756097562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4-49CA-9077-68CFFCA7D65C}"/>
            </c:ext>
          </c:extLst>
        </c:ser>
        <c:ser>
          <c:idx val="0"/>
          <c:order val="1"/>
          <c:tx>
            <c:strRef>
              <c:f>'Canais atendimento'!$A$6</c:f>
              <c:strCache>
                <c:ptCount val="1"/>
                <c:pt idx="0">
                  <c:v>Formulário eletrônico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'Canais atendimento'!$D$4</c:f>
              <c:strCache>
                <c:ptCount val="1"/>
                <c:pt idx="0">
                  <c:v>% Canais de entrada</c:v>
                </c:pt>
              </c:strCache>
            </c:strRef>
          </c:cat>
          <c:val>
            <c:numRef>
              <c:f>'Canais atendimento'!$D$6</c:f>
              <c:numCache>
                <c:formatCode>0.0</c:formatCode>
                <c:ptCount val="1"/>
                <c:pt idx="0">
                  <c:v>29.535060975609756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4-49CA-9077-68CFFCA7D65C}"/>
            </c:ext>
          </c:extLst>
        </c:ser>
        <c:ser>
          <c:idx val="1"/>
          <c:order val="2"/>
          <c:tx>
            <c:strRef>
              <c:f>'Canais atendimento'!$A$7</c:f>
              <c:strCache>
                <c:ptCount val="1"/>
                <c:pt idx="0">
                  <c:v>Praça de Atendimento</c:v>
                </c:pt>
              </c:strCache>
            </c:strRef>
          </c:tx>
          <c:invertIfNegative val="0"/>
          <c:cat>
            <c:strRef>
              <c:f>'Canais atendimento'!$D$4</c:f>
              <c:strCache>
                <c:ptCount val="1"/>
                <c:pt idx="0">
                  <c:v>% Canais de entrada</c:v>
                </c:pt>
              </c:strCache>
            </c:strRef>
          </c:cat>
          <c:val>
            <c:numRef>
              <c:f>'Canais atendimento'!$D$7</c:f>
              <c:numCache>
                <c:formatCode>0.0</c:formatCode>
                <c:ptCount val="1"/>
                <c:pt idx="0">
                  <c:v>0.1524390243902439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4-49CA-9077-68CFFCA7D65C}"/>
            </c:ext>
          </c:extLst>
        </c:ser>
        <c:ser>
          <c:idx val="3"/>
          <c:order val="3"/>
          <c:tx>
            <c:strRef>
              <c:f>'Canais atendimento'!$A$8</c:f>
              <c:strCache>
                <c:ptCount val="1"/>
                <c:pt idx="0">
                  <c:v>Pessoalmente/Carta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'Canais atendimento'!$D$4</c:f>
              <c:strCache>
                <c:ptCount val="1"/>
                <c:pt idx="0">
                  <c:v>% Canais de entrada</c:v>
                </c:pt>
              </c:strCache>
            </c:strRef>
          </c:cat>
          <c:val>
            <c:numRef>
              <c:f>'Canais atendimento'!$D$8</c:f>
              <c:numCache>
                <c:formatCode>0.0</c:formatCode>
                <c:ptCount val="1"/>
                <c:pt idx="0">
                  <c:v>12.461890243902438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4-49CA-9077-68CFFCA7D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776056"/>
        <c:axId val="1"/>
      </c:barChart>
      <c:catAx>
        <c:axId val="722776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722776056"/>
        <c:crosses val="autoZero"/>
        <c:crossBetween val="between"/>
        <c:majorUnit val="10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Protocolos JAN a DEZ/2018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599763121531813E-2"/>
          <c:y val="0.15690465906951503"/>
          <c:w val="0.74486141878504741"/>
          <c:h val="0.74192254449206518"/>
        </c:manualLayout>
      </c:layout>
      <c:lineChart>
        <c:grouping val="standard"/>
        <c:varyColors val="0"/>
        <c:ser>
          <c:idx val="0"/>
          <c:order val="0"/>
          <c:tx>
            <c:strRef>
              <c:f>Protocolos!$B$4</c:f>
              <c:strCache>
                <c:ptCount val="1"/>
                <c:pt idx="0">
                  <c:v>Protocolos** 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name>Linha de tendência</c:name>
            <c:trendlineType val="poly"/>
            <c:order val="2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2624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A3-481A-890D-7880CC83C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87312"/>
        <c:axId val="1"/>
      </c:lineChart>
      <c:dateAx>
        <c:axId val="357987312"/>
        <c:scaling>
          <c:orientation val="minMax"/>
          <c:max val="43800"/>
        </c:scaling>
        <c:delete val="0"/>
        <c:axPos val="b"/>
        <c:majorGridlines/>
        <c:numFmt formatCode="mmm/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  <c:minorUnit val="1"/>
        <c:minorTimeUnit val="months"/>
      </c:dateAx>
      <c:valAx>
        <c:axId val="1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7987312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81433611884865365"/>
          <c:y val="0.46445037982586979"/>
          <c:w val="0.16967122145943458"/>
          <c:h val="0.14625065038676333"/>
        </c:manualLayout>
      </c:layout>
      <c:overlay val="0"/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Tipo de manifestação - JAN/1029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Protocolos!$B$24</c:f>
              <c:strCache>
                <c:ptCount val="1"/>
                <c:pt idx="0">
                  <c:v>jan/19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82D-4D45-9D3E-5E189B15597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82D-4D45-9D3E-5E189B15597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82D-4D45-9D3E-5E189B15597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82D-4D45-9D3E-5E189B15597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82D-4D45-9D3E-5E189B155979}"/>
              </c:ext>
            </c:extLst>
          </c:dPt>
          <c:cat>
            <c:strRef>
              <c:f>Protocolos!$A$25:$A$29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Protocolos!$B$25:$B$29</c:f>
              <c:numCache>
                <c:formatCode>General</c:formatCode>
                <c:ptCount val="5"/>
                <c:pt idx="0">
                  <c:v>90</c:v>
                </c:pt>
                <c:pt idx="1">
                  <c:v>20</c:v>
                </c:pt>
                <c:pt idx="2">
                  <c:v>2385</c:v>
                </c:pt>
                <c:pt idx="3">
                  <c:v>106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2D-4D45-9D3E-5E189B155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7988952"/>
        <c:axId val="1"/>
      </c:barChart>
      <c:catAx>
        <c:axId val="35798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4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357988952"/>
        <c:crosses val="autoZero"/>
        <c:crossBetween val="between"/>
        <c:majorUnit val="2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10 assuntos mais demandados de JAN/2019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9"/>
          <c:order val="0"/>
          <c:tx>
            <c:strRef>
              <c:f>'10 ASSUNTOS + demandados 2019'!$B$6</c:f>
              <c:strCache>
                <c:ptCount val="1"/>
                <c:pt idx="0">
                  <c:v>jan/18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0-E8B7-4D54-AD49-FEEF063337B9}"/>
              </c:ext>
            </c:extLst>
          </c:dPt>
          <c:dPt>
            <c:idx val="1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1-E8B7-4D54-AD49-FEEF063337B9}"/>
              </c:ext>
            </c:extLst>
          </c:dPt>
          <c:dPt>
            <c:idx val="2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2-E8B7-4D54-AD49-FEEF063337B9}"/>
              </c:ext>
            </c:extLst>
          </c:dPt>
          <c:dPt>
            <c:idx val="3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3-E8B7-4D54-AD49-FEEF063337B9}"/>
              </c:ext>
            </c:extLst>
          </c:dPt>
          <c:dPt>
            <c:idx val="4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4-E8B7-4D54-AD49-FEEF063337B9}"/>
              </c:ext>
            </c:extLst>
          </c:dPt>
          <c:dPt>
            <c:idx val="5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5-E8B7-4D54-AD49-FEEF063337B9}"/>
              </c:ext>
            </c:extLst>
          </c:dPt>
          <c:dPt>
            <c:idx val="6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6-E8B7-4D54-AD49-FEEF063337B9}"/>
              </c:ext>
            </c:extLst>
          </c:dPt>
          <c:dPt>
            <c:idx val="7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7-E8B7-4D54-AD49-FEEF063337B9}"/>
              </c:ext>
            </c:extLst>
          </c:dPt>
          <c:dPt>
            <c:idx val="8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8-E8B7-4D54-AD49-FEEF063337B9}"/>
              </c:ext>
            </c:extLst>
          </c:dPt>
          <c:dPt>
            <c:idx val="9"/>
            <c:invertIfNegative val="0"/>
            <c:bubble3D val="0"/>
            <c:spPr/>
            <c:extLst>
              <c:ext xmlns:c16="http://schemas.microsoft.com/office/drawing/2014/chart" uri="{C3380CC4-5D6E-409C-BE32-E72D297353CC}">
                <c16:uniqueId val="{00000009-E8B7-4D54-AD49-FEEF063337B9}"/>
              </c:ext>
            </c:extLst>
          </c:dPt>
          <c:cat>
            <c:strRef>
              <c:f>'10 ASSUNTOS + demandados 2019'!$A$7:$A$16</c:f>
              <c:strCache>
                <c:ptCount val="10"/>
                <c:pt idx="0">
                  <c:v>Árvore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Drenagem de água de chuva</c:v>
                </c:pt>
                <c:pt idx="4">
                  <c:v>Poluição sonora - PSIU</c:v>
                </c:pt>
                <c:pt idx="5">
                  <c:v>Veículos abandonados</c:v>
                </c:pt>
                <c:pt idx="6">
                  <c:v>Bilhete único</c:v>
                </c:pt>
                <c:pt idx="7">
                  <c:v>Ponto viciado, entulho e caçamba de entulho</c:v>
                </c:pt>
                <c:pt idx="8">
                  <c:v>Terrenos e imóveis</c:v>
                </c:pt>
                <c:pt idx="9">
                  <c:v>Remoção de grandes objetos</c:v>
                </c:pt>
              </c:strCache>
            </c:strRef>
          </c:cat>
          <c:val>
            <c:numRef>
              <c:f>'10 ASSUNTOS + demandados 2019'!$B$7:$B$16</c:f>
              <c:numCache>
                <c:formatCode>General</c:formatCode>
                <c:ptCount val="10"/>
                <c:pt idx="0">
                  <c:v>368</c:v>
                </c:pt>
                <c:pt idx="1">
                  <c:v>204</c:v>
                </c:pt>
                <c:pt idx="2">
                  <c:v>202</c:v>
                </c:pt>
                <c:pt idx="3">
                  <c:v>143</c:v>
                </c:pt>
                <c:pt idx="4">
                  <c:v>105</c:v>
                </c:pt>
                <c:pt idx="5">
                  <c:v>102</c:v>
                </c:pt>
                <c:pt idx="6">
                  <c:v>95</c:v>
                </c:pt>
                <c:pt idx="7">
                  <c:v>84</c:v>
                </c:pt>
                <c:pt idx="8">
                  <c:v>77</c:v>
                </c:pt>
                <c:pt idx="9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8B7-4D54-AD49-FEEF06333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882648"/>
        <c:axId val="1"/>
      </c:barChart>
      <c:catAx>
        <c:axId val="562882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628826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967850505006755E-2"/>
          <c:y val="0.18800361184798425"/>
          <c:w val="0.59000149754885323"/>
          <c:h val="0.75245591627249797"/>
        </c:manualLayout>
      </c:layout>
      <c:lineChart>
        <c:grouping val="standard"/>
        <c:varyColors val="0"/>
        <c:ser>
          <c:idx val="0"/>
          <c:order val="0"/>
          <c:tx>
            <c:strRef>
              <c:f>'10 ASSUNTOS + demandados 2019'!$H$24</c:f>
              <c:strCache>
                <c:ptCount val="1"/>
                <c:pt idx="0">
                  <c:v>Árvore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2019'!$I$24:$J$24</c:f>
              <c:numCache>
                <c:formatCode>General</c:formatCode>
                <c:ptCount val="2"/>
                <c:pt idx="0" formatCode="0">
                  <c:v>285</c:v>
                </c:pt>
                <c:pt idx="1">
                  <c:v>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86-4307-8159-329EE4FCECA2}"/>
            </c:ext>
          </c:extLst>
        </c:ser>
        <c:ser>
          <c:idx val="1"/>
          <c:order val="1"/>
          <c:tx>
            <c:strRef>
              <c:f>'10 ASSUNTOS + demandados 2019'!$H$25</c:f>
              <c:strCache>
                <c:ptCount val="1"/>
                <c:pt idx="0">
                  <c:v>Qualidade de atendimento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2019'!$I$25:$J$25</c:f>
              <c:numCache>
                <c:formatCode>General</c:formatCode>
                <c:ptCount val="2"/>
                <c:pt idx="0" formatCode="0">
                  <c:v>108.75</c:v>
                </c:pt>
                <c:pt idx="1">
                  <c:v>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86-4307-8159-329EE4FCECA2}"/>
            </c:ext>
          </c:extLst>
        </c:ser>
        <c:ser>
          <c:idx val="2"/>
          <c:order val="2"/>
          <c:tx>
            <c:strRef>
              <c:f>'10 ASSUNTOS + demandados 2019'!$H$26</c:f>
              <c:strCache>
                <c:ptCount val="1"/>
                <c:pt idx="0">
                  <c:v>Buraco e pavimentação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2019'!$I$26:$J$26</c:f>
              <c:numCache>
                <c:formatCode>General</c:formatCode>
                <c:ptCount val="2"/>
                <c:pt idx="0" formatCode="0">
                  <c:v>164.58333333333334</c:v>
                </c:pt>
                <c:pt idx="1">
                  <c:v>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86-4307-8159-329EE4FCECA2}"/>
            </c:ext>
          </c:extLst>
        </c:ser>
        <c:ser>
          <c:idx val="3"/>
          <c:order val="3"/>
          <c:tx>
            <c:strRef>
              <c:f>'10 ASSUNTOS + demandados 2019'!$H$27</c:f>
              <c:strCache>
                <c:ptCount val="1"/>
                <c:pt idx="0">
                  <c:v>Drenagem de água de chuva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2019'!$I$27:$J$27</c:f>
              <c:numCache>
                <c:formatCode>General</c:formatCode>
                <c:ptCount val="2"/>
                <c:pt idx="0" formatCode="0">
                  <c:v>100.16666666666667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86-4307-8159-329EE4FCECA2}"/>
            </c:ext>
          </c:extLst>
        </c:ser>
        <c:ser>
          <c:idx val="4"/>
          <c:order val="4"/>
          <c:tx>
            <c:strRef>
              <c:f>'10 ASSUNTOS + demandados 2019'!$H$28</c:f>
              <c:strCache>
                <c:ptCount val="1"/>
                <c:pt idx="0">
                  <c:v>Poluição sonora - PSIU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2019'!$I$28:$J$28</c:f>
              <c:numCache>
                <c:formatCode>General</c:formatCode>
                <c:ptCount val="2"/>
                <c:pt idx="0" formatCode="0">
                  <c:v>98.5</c:v>
                </c:pt>
                <c:pt idx="1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86-4307-8159-329EE4FCECA2}"/>
            </c:ext>
          </c:extLst>
        </c:ser>
        <c:ser>
          <c:idx val="5"/>
          <c:order val="5"/>
          <c:tx>
            <c:strRef>
              <c:f>'10 ASSUNTOS + demandados 2019'!$H$29</c:f>
              <c:strCache>
                <c:ptCount val="1"/>
                <c:pt idx="0">
                  <c:v>Veículos abandonados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2019'!$I$29:$J$29</c:f>
              <c:numCache>
                <c:formatCode>General</c:formatCode>
                <c:ptCount val="2"/>
                <c:pt idx="0" formatCode="0">
                  <c:v>77.666666666666671</c:v>
                </c:pt>
                <c:pt idx="1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86-4307-8159-329EE4FCECA2}"/>
            </c:ext>
          </c:extLst>
        </c:ser>
        <c:ser>
          <c:idx val="6"/>
          <c:order val="6"/>
          <c:tx>
            <c:strRef>
              <c:f>'10 ASSUNTOS + demandados 2019'!$H$30</c:f>
              <c:strCache>
                <c:ptCount val="1"/>
                <c:pt idx="0">
                  <c:v>Bilhete único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2019'!$I$30:$J$30</c:f>
              <c:numCache>
                <c:formatCode>General</c:formatCode>
                <c:ptCount val="2"/>
                <c:pt idx="0" formatCode="0">
                  <c:v>35.166666666666664</c:v>
                </c:pt>
                <c:pt idx="1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86-4307-8159-329EE4FCECA2}"/>
            </c:ext>
          </c:extLst>
        </c:ser>
        <c:ser>
          <c:idx val="7"/>
          <c:order val="7"/>
          <c:tx>
            <c:strRef>
              <c:f>'10 ASSUNTOS + demandados 2019'!$H$31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2019'!$I$31:$J$31</c:f>
              <c:numCache>
                <c:formatCode>General</c:formatCode>
                <c:ptCount val="2"/>
                <c:pt idx="0" formatCode="0">
                  <c:v>75</c:v>
                </c:pt>
                <c:pt idx="1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86-4307-8159-329EE4FCECA2}"/>
            </c:ext>
          </c:extLst>
        </c:ser>
        <c:ser>
          <c:idx val="8"/>
          <c:order val="8"/>
          <c:tx>
            <c:strRef>
              <c:f>'10 ASSUNTOS + demandados 2019'!$H$32</c:f>
              <c:strCache>
                <c:ptCount val="1"/>
                <c:pt idx="0">
                  <c:v>Terrenos e imóveis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2019'!$I$32:$J$32</c:f>
              <c:numCache>
                <c:formatCode>General</c:formatCode>
                <c:ptCount val="2"/>
                <c:pt idx="0" formatCode="0">
                  <c:v>44.416666666666664</c:v>
                </c:pt>
                <c:pt idx="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386-4307-8159-329EE4FCECA2}"/>
            </c:ext>
          </c:extLst>
        </c:ser>
        <c:ser>
          <c:idx val="9"/>
          <c:order val="9"/>
          <c:tx>
            <c:strRef>
              <c:f>'10 ASSUNTOS + demandados 2019'!$H$33</c:f>
              <c:strCache>
                <c:ptCount val="1"/>
                <c:pt idx="0">
                  <c:v>Remoção de grandes objetos</c:v>
                </c:pt>
              </c:strCache>
            </c:strRef>
          </c:tx>
          <c:marker>
            <c:symbol val="none"/>
          </c:marker>
          <c:cat>
            <c:strRef>
              <c:f>'10 ASSUNTOS + demandados 2019'!$I$23:$J$23</c:f>
              <c:strCache>
                <c:ptCount val="2"/>
                <c:pt idx="0">
                  <c:v>Média 2018</c:v>
                </c:pt>
                <c:pt idx="1">
                  <c:v>jan/19</c:v>
                </c:pt>
              </c:strCache>
            </c:strRef>
          </c:cat>
          <c:val>
            <c:numRef>
              <c:f>'10 ASSUNTOS + demandados 2019'!$I$33:$J$33</c:f>
              <c:numCache>
                <c:formatCode>General</c:formatCode>
                <c:ptCount val="2"/>
                <c:pt idx="0" formatCode="0">
                  <c:v>53.666666666666664</c:v>
                </c:pt>
                <c:pt idx="1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386-4307-8159-329EE4FCE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9943624"/>
        <c:axId val="1"/>
      </c:lineChart>
      <c:catAx>
        <c:axId val="4199436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419943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060663390230581"/>
          <c:y val="0.23896803597224767"/>
          <c:w val="0.30868142824428824"/>
          <c:h val="0.7610319640277523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Média - 10 assuntos mais demandados nos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2"/>
          <c:order val="0"/>
          <c:tx>
            <c:strRef>
              <c:f>'ASSUNTOS 10+ últimos 3 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5E4-4FA7-A96B-0B4185CA76E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5E4-4FA7-A96B-0B4185CA76E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5E4-4FA7-A96B-0B4185CA76E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5E4-4FA7-A96B-0B4185CA76E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E4-4FA7-A96B-0B4185CA76E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E4-4FA7-A96B-0B4185CA76E3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5E4-4FA7-A96B-0B4185CA76E3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5E4-4FA7-A96B-0B4185CA76E3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5E4-4FA7-A96B-0B4185CA76E3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5E4-4FA7-A96B-0B4185CA76E3}"/>
              </c:ext>
            </c:extLst>
          </c:dPt>
          <c:cat>
            <c:strRef>
              <c:f>'ASSUNTOS 10+ últimos 3 meses'!$A$7:$A$16</c:f>
              <c:strCache>
                <c:ptCount val="10"/>
                <c:pt idx="0">
                  <c:v>Árvore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Drenagem de água de chuva</c:v>
                </c:pt>
                <c:pt idx="4">
                  <c:v>Poluição sonora - PSIU</c:v>
                </c:pt>
                <c:pt idx="5">
                  <c:v>Veículos abandonados</c:v>
                </c:pt>
                <c:pt idx="6">
                  <c:v>Bilhete único</c:v>
                </c:pt>
                <c:pt idx="7">
                  <c:v>Ponto viciado, entulho e caçamba de entulho</c:v>
                </c:pt>
                <c:pt idx="8">
                  <c:v>Terrenos e imóveis</c:v>
                </c:pt>
                <c:pt idx="9">
                  <c:v>Remoção de grandes objetos</c:v>
                </c:pt>
              </c:strCache>
            </c:strRef>
          </c:cat>
          <c:val>
            <c:numRef>
              <c:f>'ASSUNTOS 10+ últimos 3 meses'!$F$7:$F$16</c:f>
              <c:numCache>
                <c:formatCode>0</c:formatCode>
                <c:ptCount val="10"/>
                <c:pt idx="0">
                  <c:v>275</c:v>
                </c:pt>
                <c:pt idx="1">
                  <c:v>185.66666666666666</c:v>
                </c:pt>
                <c:pt idx="2">
                  <c:v>154.33333333333334</c:v>
                </c:pt>
                <c:pt idx="3">
                  <c:v>114.66666666666667</c:v>
                </c:pt>
                <c:pt idx="4">
                  <c:v>111.66666666666667</c:v>
                </c:pt>
                <c:pt idx="5">
                  <c:v>81</c:v>
                </c:pt>
                <c:pt idx="6">
                  <c:v>71.333333333333329</c:v>
                </c:pt>
                <c:pt idx="7">
                  <c:v>63.333333333333336</c:v>
                </c:pt>
                <c:pt idx="8">
                  <c:v>43</c:v>
                </c:pt>
                <c:pt idx="9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5E4-4FA7-A96B-0B4185CA7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900664"/>
        <c:axId val="1"/>
      </c:barChart>
      <c:catAx>
        <c:axId val="490900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5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4909006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14" footer="0.3149606200000001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9152710935819E-2"/>
          <c:y val="0.1874316536655794"/>
          <c:w val="0.54376236389484556"/>
          <c:h val="0.7300936426802543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'ASSUNTOS 10+ últimos 3 meses'!$A$7</c:f>
              <c:strCache>
                <c:ptCount val="1"/>
                <c:pt idx="0">
                  <c:v>Árvore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meses'!$B$7:$D$7</c:f>
              <c:numCache>
                <c:formatCode>General</c:formatCode>
                <c:ptCount val="3"/>
                <c:pt idx="0">
                  <c:v>368</c:v>
                </c:pt>
                <c:pt idx="1">
                  <c:v>235</c:v>
                </c:pt>
                <c:pt idx="2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C2-49B7-A205-C7CACE9BDFF5}"/>
            </c:ext>
          </c:extLst>
        </c:ser>
        <c:ser>
          <c:idx val="1"/>
          <c:order val="1"/>
          <c:tx>
            <c:strRef>
              <c:f>'ASSUNTOS 10+ últimos 3 meses'!$A$8</c:f>
              <c:strCache>
                <c:ptCount val="1"/>
                <c:pt idx="0">
                  <c:v>Qualidade de atendimento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meses'!$B$8:$D$8</c:f>
              <c:numCache>
                <c:formatCode>General</c:formatCode>
                <c:ptCount val="3"/>
                <c:pt idx="0">
                  <c:v>204</c:v>
                </c:pt>
                <c:pt idx="1">
                  <c:v>193</c:v>
                </c:pt>
                <c:pt idx="2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C2-49B7-A205-C7CACE9BDFF5}"/>
            </c:ext>
          </c:extLst>
        </c:ser>
        <c:ser>
          <c:idx val="2"/>
          <c:order val="2"/>
          <c:tx>
            <c:strRef>
              <c:f>'ASSUNTOS 10+ últimos 3 meses'!$A$9</c:f>
              <c:strCache>
                <c:ptCount val="1"/>
                <c:pt idx="0">
                  <c:v>Buraco e pavimentação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meses'!$B$9:$D$9</c:f>
              <c:numCache>
                <c:formatCode>General</c:formatCode>
                <c:ptCount val="3"/>
                <c:pt idx="0">
                  <c:v>202</c:v>
                </c:pt>
                <c:pt idx="1">
                  <c:v>143</c:v>
                </c:pt>
                <c:pt idx="2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C2-49B7-A205-C7CACE9BDFF5}"/>
            </c:ext>
          </c:extLst>
        </c:ser>
        <c:ser>
          <c:idx val="3"/>
          <c:order val="3"/>
          <c:tx>
            <c:strRef>
              <c:f>'ASSUNTOS 10+ últimos 3 meses'!$A$10</c:f>
              <c:strCache>
                <c:ptCount val="1"/>
                <c:pt idx="0">
                  <c:v>Drenagem de água de chuva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meses'!$B$10:$D$10</c:f>
              <c:numCache>
                <c:formatCode>General</c:formatCode>
                <c:ptCount val="3"/>
                <c:pt idx="0">
                  <c:v>143</c:v>
                </c:pt>
                <c:pt idx="1">
                  <c:v>108</c:v>
                </c:pt>
                <c:pt idx="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C2-49B7-A205-C7CACE9BDFF5}"/>
            </c:ext>
          </c:extLst>
        </c:ser>
        <c:ser>
          <c:idx val="4"/>
          <c:order val="4"/>
          <c:tx>
            <c:strRef>
              <c:f>'ASSUNTOS 10+ últimos 3 meses'!$A$11</c:f>
              <c:strCache>
                <c:ptCount val="1"/>
                <c:pt idx="0">
                  <c:v>Poluição sonora - PSIU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meses'!$B$11:$D$11</c:f>
              <c:numCache>
                <c:formatCode>General</c:formatCode>
                <c:ptCount val="3"/>
                <c:pt idx="0">
                  <c:v>105</c:v>
                </c:pt>
                <c:pt idx="1">
                  <c:v>97</c:v>
                </c:pt>
                <c:pt idx="2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C2-49B7-A205-C7CACE9BDFF5}"/>
            </c:ext>
          </c:extLst>
        </c:ser>
        <c:ser>
          <c:idx val="5"/>
          <c:order val="5"/>
          <c:tx>
            <c:strRef>
              <c:f>'ASSUNTOS 10+ últimos 3 meses'!$A$12</c:f>
              <c:strCache>
                <c:ptCount val="1"/>
                <c:pt idx="0">
                  <c:v>Veículos abandonados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meses'!$B$12:$D$12</c:f>
              <c:numCache>
                <c:formatCode>General</c:formatCode>
                <c:ptCount val="3"/>
                <c:pt idx="0">
                  <c:v>102</c:v>
                </c:pt>
                <c:pt idx="1">
                  <c:v>71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C2-49B7-A205-C7CACE9BDFF5}"/>
            </c:ext>
          </c:extLst>
        </c:ser>
        <c:ser>
          <c:idx val="6"/>
          <c:order val="6"/>
          <c:tx>
            <c:strRef>
              <c:f>'ASSUNTOS 10+ últimos 3 meses'!$A$13</c:f>
              <c:strCache>
                <c:ptCount val="1"/>
                <c:pt idx="0">
                  <c:v>Bilhete único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meses'!$B$13:$D$13</c:f>
              <c:numCache>
                <c:formatCode>General</c:formatCode>
                <c:ptCount val="3"/>
                <c:pt idx="0">
                  <c:v>95</c:v>
                </c:pt>
                <c:pt idx="1">
                  <c:v>48</c:v>
                </c:pt>
                <c:pt idx="2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C2-49B7-A205-C7CACE9BDFF5}"/>
            </c:ext>
          </c:extLst>
        </c:ser>
        <c:ser>
          <c:idx val="7"/>
          <c:order val="7"/>
          <c:tx>
            <c:strRef>
              <c:f>'ASSUNTOS 10+ últimos 3 meses'!$A$14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meses'!$B$14:$D$14</c:f>
              <c:numCache>
                <c:formatCode>General</c:formatCode>
                <c:ptCount val="3"/>
                <c:pt idx="0">
                  <c:v>84</c:v>
                </c:pt>
                <c:pt idx="1">
                  <c:v>67</c:v>
                </c:pt>
                <c:pt idx="2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C2-49B7-A205-C7CACE9BDFF5}"/>
            </c:ext>
          </c:extLst>
        </c:ser>
        <c:ser>
          <c:idx val="8"/>
          <c:order val="8"/>
          <c:tx>
            <c:strRef>
              <c:f>'ASSUNTOS 10+ últimos 3 meses'!$A$15</c:f>
              <c:strCache>
                <c:ptCount val="1"/>
                <c:pt idx="0">
                  <c:v>Terrenos e imóveis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meses'!$B$15:$D$15</c:f>
              <c:numCache>
                <c:formatCode>General</c:formatCode>
                <c:ptCount val="3"/>
                <c:pt idx="0">
                  <c:v>77</c:v>
                </c:pt>
                <c:pt idx="1">
                  <c:v>25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C2-49B7-A205-C7CACE9BDFF5}"/>
            </c:ext>
          </c:extLst>
        </c:ser>
        <c:ser>
          <c:idx val="9"/>
          <c:order val="9"/>
          <c:tx>
            <c:strRef>
              <c:f>'ASSUNTOS 10+ últimos 3 meses'!$A$16</c:f>
              <c:strCache>
                <c:ptCount val="1"/>
                <c:pt idx="0">
                  <c:v>Remoção de grandes objetos</c:v>
                </c:pt>
              </c:strCache>
            </c:strRef>
          </c:tx>
          <c:invertIfNegative val="0"/>
          <c:cat>
            <c:numRef>
              <c:f>'ASSUNTOS 10+ últimos 3 meses'!$B$6:$D$6</c:f>
              <c:numCache>
                <c:formatCode>mmm\-yy</c:formatCode>
                <c:ptCount val="3"/>
                <c:pt idx="0">
                  <c:v>43466</c:v>
                </c:pt>
                <c:pt idx="1">
                  <c:v>43435</c:v>
                </c:pt>
                <c:pt idx="2">
                  <c:v>43405</c:v>
                </c:pt>
              </c:numCache>
            </c:numRef>
          </c:cat>
          <c:val>
            <c:numRef>
              <c:f>'ASSUNTOS 10+ últimos 3 meses'!$B$16:$D$16</c:f>
              <c:numCache>
                <c:formatCode>General</c:formatCode>
                <c:ptCount val="3"/>
                <c:pt idx="0">
                  <c:v>72</c:v>
                </c:pt>
                <c:pt idx="1">
                  <c:v>59</c:v>
                </c:pt>
                <c:pt idx="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FC2-49B7-A205-C7CACE9BD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842640"/>
        <c:axId val="1"/>
      </c:barChart>
      <c:dateAx>
        <c:axId val="285842640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85842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06755469559479"/>
          <c:y val="0.21161577500885195"/>
          <c:w val="0.28275282995768869"/>
          <c:h val="0.735285145031389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36" footer="0.31496062000000036"/>
    <c:pageSetup/>
  </c:printSettings>
  <c:userShapes r:id="rId1"/>
</c:chartSpace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0</xdr:row>
          <xdr:rowOff>152400</xdr:rowOff>
        </xdr:from>
        <xdr:to>
          <xdr:col>10</xdr:col>
          <xdr:colOff>314325</xdr:colOff>
          <xdr:row>55</xdr:row>
          <xdr:rowOff>66675</xdr:rowOff>
        </xdr:to>
        <xdr:sp macro="" textlink="">
          <xdr:nvSpPr>
            <xdr:cNvPr id="1647646" name="Object 30" hidden="1">
              <a:extLst>
                <a:ext uri="{63B3BB69-23CF-44E3-9099-C40C66FF867C}">
                  <a14:compatExt spid="_x0000_s16476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0.05403</cdr:x>
      <cdr:y>0.02459</cdr:y>
    </cdr:from>
    <cdr:to>
      <cdr:x>0.9023</cdr:x>
      <cdr:y>0.1168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447675" y="114301"/>
          <a:ext cx="5286376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100"/>
            <a:t> </a:t>
          </a:r>
          <a:r>
            <a:rPr lang="pt-BR" sz="1800" b="1"/>
            <a:t>10 assuntos mais demandados nos 3 últimos meses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95250</xdr:rowOff>
    </xdr:from>
    <xdr:to>
      <xdr:col>9</xdr:col>
      <xdr:colOff>2924175</xdr:colOff>
      <xdr:row>20</xdr:row>
      <xdr:rowOff>180975</xdr:rowOff>
    </xdr:to>
    <xdr:graphicFrame macro="">
      <xdr:nvGraphicFramePr>
        <xdr:cNvPr id="138690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</xdr:colOff>
      <xdr:row>20</xdr:row>
      <xdr:rowOff>285750</xdr:rowOff>
    </xdr:from>
    <xdr:to>
      <xdr:col>9</xdr:col>
      <xdr:colOff>2952750</xdr:colOff>
      <xdr:row>48</xdr:row>
      <xdr:rowOff>0</xdr:rowOff>
    </xdr:to>
    <xdr:graphicFrame macro="">
      <xdr:nvGraphicFramePr>
        <xdr:cNvPr id="138690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0.00314</cdr:x>
      <cdr:y>0.03074</cdr:y>
    </cdr:from>
    <cdr:to>
      <cdr:x>0.99214</cdr:x>
      <cdr:y>0.17039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0547" y="144338"/>
          <a:ext cx="6462233" cy="655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pt-BR" sz="1600" b="1"/>
            <a:t>10 assuntos mais demandados do mês de JANEIRO em</a:t>
          </a:r>
        </a:p>
        <a:p xmlns:a="http://schemas.openxmlformats.org/drawingml/2006/main">
          <a:pPr algn="ctr"/>
          <a:r>
            <a:rPr lang="pt-BR" sz="1600" b="1"/>
            <a:t> </a:t>
          </a:r>
          <a:r>
            <a:rPr lang="pt-BR" sz="1600" b="1" baseline="0"/>
            <a:t> comparação com o total de entrada do mês JAN/19 </a:t>
          </a:r>
          <a:endParaRPr lang="pt-BR" sz="1600" b="1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0.15797</cdr:x>
      <cdr:y>0.03211</cdr:y>
    </cdr:from>
    <cdr:to>
      <cdr:x>0.92319</cdr:x>
      <cdr:y>0.11009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038225" y="133351"/>
          <a:ext cx="50292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600" b="1">
              <a:latin typeface="+mn-lt"/>
              <a:ea typeface="+mn-ea"/>
              <a:cs typeface="+mn-cs"/>
            </a:rPr>
            <a:t>10</a:t>
          </a:r>
          <a:r>
            <a:rPr lang="pt-BR" sz="1600" b="1" baseline="0">
              <a:latin typeface="+mn-lt"/>
              <a:ea typeface="+mn-ea"/>
              <a:cs typeface="+mn-cs"/>
            </a:rPr>
            <a:t> assuntos mais demandadas do mês de JANEIRO/2019</a:t>
          </a:r>
          <a:endParaRPr lang="pt-BR" sz="1600" b="1">
            <a:latin typeface="+mn-lt"/>
            <a:ea typeface="+mn-ea"/>
            <a:cs typeface="+mn-cs"/>
          </a:endParaRPr>
        </a:p>
        <a:p xmlns:a="http://schemas.openxmlformats.org/drawingml/2006/main">
          <a:endParaRPr lang="pt-BR" sz="11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0</xdr:row>
      <xdr:rowOff>0</xdr:rowOff>
    </xdr:from>
    <xdr:to>
      <xdr:col>19</xdr:col>
      <xdr:colOff>38100</xdr:colOff>
      <xdr:row>20</xdr:row>
      <xdr:rowOff>438150</xdr:rowOff>
    </xdr:to>
    <xdr:graphicFrame macro="">
      <xdr:nvGraphicFramePr>
        <xdr:cNvPr id="122110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</xdr:colOff>
      <xdr:row>20</xdr:row>
      <xdr:rowOff>657225</xdr:rowOff>
    </xdr:from>
    <xdr:to>
      <xdr:col>19</xdr:col>
      <xdr:colOff>40822</xdr:colOff>
      <xdr:row>40</xdr:row>
      <xdr:rowOff>161925</xdr:rowOff>
    </xdr:to>
    <xdr:graphicFrame macro="">
      <xdr:nvGraphicFramePr>
        <xdr:cNvPr id="1221109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95250</xdr:colOff>
      <xdr:row>0</xdr:row>
      <xdr:rowOff>47625</xdr:rowOff>
    </xdr:from>
    <xdr:to>
      <xdr:col>24</xdr:col>
      <xdr:colOff>561975</xdr:colOff>
      <xdr:row>20</xdr:row>
      <xdr:rowOff>504825</xdr:rowOff>
    </xdr:to>
    <xdr:graphicFrame macro="">
      <xdr:nvGraphicFramePr>
        <xdr:cNvPr id="1221110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0.15403</cdr:x>
      <cdr:y>0.01846</cdr:y>
    </cdr:from>
    <cdr:to>
      <cdr:x>0.8718</cdr:x>
      <cdr:y>0.0932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100000" y="101873"/>
          <a:ext cx="5136191" cy="415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600" b="1"/>
            <a:t>10 órgãos mais demandados</a:t>
          </a:r>
          <a:r>
            <a:rPr lang="pt-BR" sz="1600" b="1" baseline="0"/>
            <a:t> de JAN/</a:t>
          </a:r>
          <a:r>
            <a:rPr lang="pt-BR" sz="1600" b="1"/>
            <a:t>2019</a:t>
          </a:r>
        </a:p>
      </cdr:txBody>
    </cdr:sp>
  </cdr:relSizeAnchor>
  <cdr:relSizeAnchor xmlns:cdr="http://schemas.openxmlformats.org/drawingml/2006/chartDrawing">
    <cdr:from>
      <cdr:x>0.00555</cdr:x>
      <cdr:y>0.91372</cdr:y>
    </cdr:from>
    <cdr:to>
      <cdr:x>0.95878</cdr:x>
      <cdr:y>0.99391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39672" y="4978247"/>
          <a:ext cx="6818736" cy="436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900"/>
            <a:t>¹ No mês mai/18 as Subprefeituras, AMLURB, ILUME e SPUA foram desvinculadas da contagem</a:t>
          </a:r>
          <a:r>
            <a:rPr lang="pt-BR" sz="900" baseline="0"/>
            <a:t> de SMSUB</a:t>
          </a:r>
        </a:p>
        <a:p xmlns:a="http://schemas.openxmlformats.org/drawingml/2006/main">
          <a:r>
            <a:rPr lang="pt-BR" sz="900" baseline="0"/>
            <a:t>² No mês de mai/18 CET e SPTRANS foram desvinculadas da contagem de SMT</a:t>
          </a:r>
          <a:endParaRPr lang="pt-BR" sz="9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0.91222</cdr:y>
    </cdr:from>
    <cdr:to>
      <cdr:x>0.9995</cdr:x>
      <cdr:y>0.99902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9525" y="5067300"/>
          <a:ext cx="5762626" cy="436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pt-BR" sz="900"/>
            <a:t>¹ No mês mai/18 as Subprefeituras, AMLURB, ILUME e SPUA foram desvinculadas da contagem</a:t>
          </a:r>
          <a:r>
            <a:rPr lang="pt-BR" sz="900" baseline="0"/>
            <a:t> de SMSUB</a:t>
          </a:r>
        </a:p>
        <a:p xmlns:a="http://schemas.openxmlformats.org/drawingml/2006/main">
          <a:r>
            <a:rPr lang="pt-BR" sz="900" baseline="0"/>
            <a:t>² No mês de mai/18 CET e SPTRANS foram desvinculadas da contagem de SMT</a:t>
          </a:r>
          <a:endParaRPr lang="pt-BR" sz="900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0.01107</cdr:y>
    </cdr:from>
    <cdr:to>
      <cdr:x>1</cdr:x>
      <cdr:y>0.08103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0800" y="50800"/>
          <a:ext cx="6807519" cy="321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600" b="1"/>
            <a:t>Linha do tempo - 10 unidades + demandados - Média 2018 e JAN/2019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</xdr:row>
      <xdr:rowOff>9525</xdr:rowOff>
    </xdr:from>
    <xdr:to>
      <xdr:col>18</xdr:col>
      <xdr:colOff>571500</xdr:colOff>
      <xdr:row>20</xdr:row>
      <xdr:rowOff>295275</xdr:rowOff>
    </xdr:to>
    <xdr:graphicFrame macro="">
      <xdr:nvGraphicFramePr>
        <xdr:cNvPr id="148522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20</xdr:row>
      <xdr:rowOff>638175</xdr:rowOff>
    </xdr:from>
    <xdr:to>
      <xdr:col>20</xdr:col>
      <xdr:colOff>295275</xdr:colOff>
      <xdr:row>37</xdr:row>
      <xdr:rowOff>28575</xdr:rowOff>
    </xdr:to>
    <xdr:graphicFrame macro="">
      <xdr:nvGraphicFramePr>
        <xdr:cNvPr id="1485230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0.06463</cdr:x>
      <cdr:y>0.0269</cdr:y>
    </cdr:from>
    <cdr:to>
      <cdr:x>0.88715</cdr:x>
      <cdr:y>0.14449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523875" y="104776"/>
          <a:ext cx="4914901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600" b="1"/>
            <a:t>10 unidades mais demandadas</a:t>
          </a:r>
          <a:r>
            <a:rPr lang="pt-BR" sz="1600" b="1" baseline="0"/>
            <a:t> nos 3 últimos meses</a:t>
          </a:r>
          <a:endParaRPr lang="pt-BR" sz="1600" b="1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10</xdr:row>
      <xdr:rowOff>76200</xdr:rowOff>
    </xdr:from>
    <xdr:to>
      <xdr:col>6</xdr:col>
      <xdr:colOff>0</xdr:colOff>
      <xdr:row>34</xdr:row>
      <xdr:rowOff>19050</xdr:rowOff>
    </xdr:to>
    <xdr:graphicFrame macro="">
      <xdr:nvGraphicFramePr>
        <xdr:cNvPr id="1645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0</xdr:row>
      <xdr:rowOff>38100</xdr:rowOff>
    </xdr:from>
    <xdr:to>
      <xdr:col>17</xdr:col>
      <xdr:colOff>76200</xdr:colOff>
      <xdr:row>22</xdr:row>
      <xdr:rowOff>133350</xdr:rowOff>
    </xdr:to>
    <xdr:graphicFrame macro="">
      <xdr:nvGraphicFramePr>
        <xdr:cNvPr id="164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600075</xdr:colOff>
      <xdr:row>23</xdr:row>
      <xdr:rowOff>161925</xdr:rowOff>
    </xdr:from>
    <xdr:to>
      <xdr:col>15</xdr:col>
      <xdr:colOff>28575</xdr:colOff>
      <xdr:row>44</xdr:row>
      <xdr:rowOff>19050</xdr:rowOff>
    </xdr:to>
    <xdr:graphicFrame macro="">
      <xdr:nvGraphicFramePr>
        <xdr:cNvPr id="1647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22</xdr:row>
      <xdr:rowOff>9525</xdr:rowOff>
    </xdr:from>
    <xdr:to>
      <xdr:col>16</xdr:col>
      <xdr:colOff>66675</xdr:colOff>
      <xdr:row>43</xdr:row>
      <xdr:rowOff>9525</xdr:rowOff>
    </xdr:to>
    <xdr:graphicFrame macro="">
      <xdr:nvGraphicFramePr>
        <xdr:cNvPr id="14649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0</xdr:row>
      <xdr:rowOff>76200</xdr:rowOff>
    </xdr:from>
    <xdr:to>
      <xdr:col>16</xdr:col>
      <xdr:colOff>66675</xdr:colOff>
      <xdr:row>21</xdr:row>
      <xdr:rowOff>38100</xdr:rowOff>
    </xdr:to>
    <xdr:graphicFrame macro="">
      <xdr:nvGraphicFramePr>
        <xdr:cNvPr id="1464969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438150</xdr:colOff>
      <xdr:row>22</xdr:row>
      <xdr:rowOff>114300</xdr:rowOff>
    </xdr:from>
    <xdr:ext cx="5017849" cy="342786"/>
    <xdr:sp macro="" textlink="">
      <xdr:nvSpPr>
        <xdr:cNvPr id="5" name="CaixaDeTexto 4"/>
        <xdr:cNvSpPr txBox="1"/>
      </xdr:nvSpPr>
      <xdr:spPr>
        <a:xfrm>
          <a:off x="6657975" y="5486400"/>
          <a:ext cx="5017849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pt-BR" sz="1600" b="1"/>
            <a:t>10</a:t>
          </a:r>
          <a:r>
            <a:rPr lang="pt-BR" sz="1600" b="1" baseline="0"/>
            <a:t> unidades mais demandadas do mês de JANEIRO/2019</a:t>
          </a:r>
          <a:endParaRPr lang="pt-BR" sz="1600" b="1"/>
        </a:p>
      </xdr:txBody>
    </xdr:sp>
    <xdr:clientData/>
  </xdr:one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0.02246</cdr:x>
      <cdr:y>0.02395</cdr:y>
    </cdr:from>
    <cdr:to>
      <cdr:x>0.97006</cdr:x>
      <cdr:y>0.15968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67472" y="114301"/>
          <a:ext cx="7067307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pt-BR" sz="1400" b="1">
              <a:latin typeface="Arial" pitchFamily="34" charset="0"/>
              <a:ea typeface="+mn-ea"/>
              <a:cs typeface="Arial" pitchFamily="34" charset="0"/>
            </a:rPr>
            <a:t>10 unidades mais demandadas do mês de JANEIRO/19</a:t>
          </a:r>
          <a:r>
            <a:rPr lang="pt-BR" sz="1400" b="1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pt-BR" sz="1400" b="1">
              <a:latin typeface="Arial" pitchFamily="34" charset="0"/>
              <a:ea typeface="+mn-ea"/>
              <a:cs typeface="Arial" pitchFamily="34" charset="0"/>
            </a:rPr>
            <a:t>em</a:t>
          </a:r>
          <a:endParaRPr lang="pt-BR" sz="1400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pt-BR" sz="1400" b="1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pt-BR" sz="1400" b="1" baseline="0">
              <a:latin typeface="Arial" pitchFamily="34" charset="0"/>
              <a:ea typeface="+mn-ea"/>
              <a:cs typeface="Arial" pitchFamily="34" charset="0"/>
            </a:rPr>
            <a:t> comparação com o total de entrada do mês  </a:t>
          </a:r>
          <a:endParaRPr lang="pt-BR" sz="1400" b="1">
            <a:latin typeface="Arial" pitchFamily="34" charset="0"/>
            <a:ea typeface="+mn-ea"/>
            <a:cs typeface="Arial" pitchFamily="34" charset="0"/>
          </a:endParaRPr>
        </a:p>
        <a:p xmlns:a="http://schemas.openxmlformats.org/drawingml/2006/main">
          <a:endParaRPr lang="pt-BR" sz="1100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27</xdr:row>
      <xdr:rowOff>104775</xdr:rowOff>
    </xdr:from>
    <xdr:to>
      <xdr:col>16</xdr:col>
      <xdr:colOff>95250</xdr:colOff>
      <xdr:row>47</xdr:row>
      <xdr:rowOff>123825</xdr:rowOff>
    </xdr:to>
    <xdr:graphicFrame macro="">
      <xdr:nvGraphicFramePr>
        <xdr:cNvPr id="881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1</xdr:row>
      <xdr:rowOff>28575</xdr:rowOff>
    </xdr:from>
    <xdr:to>
      <xdr:col>15</xdr:col>
      <xdr:colOff>600075</xdr:colOff>
      <xdr:row>25</xdr:row>
      <xdr:rowOff>104775</xdr:rowOff>
    </xdr:to>
    <xdr:graphicFrame macro="">
      <xdr:nvGraphicFramePr>
        <xdr:cNvPr id="881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3</xdr:row>
      <xdr:rowOff>28575</xdr:rowOff>
    </xdr:from>
    <xdr:to>
      <xdr:col>8</xdr:col>
      <xdr:colOff>3086100</xdr:colOff>
      <xdr:row>29</xdr:row>
      <xdr:rowOff>85725</xdr:rowOff>
    </xdr:to>
    <xdr:graphicFrame macro="">
      <xdr:nvGraphicFramePr>
        <xdr:cNvPr id="119626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0.03411</cdr:x>
      <cdr:y>0.02914</cdr:y>
    </cdr:from>
    <cdr:to>
      <cdr:x>0.96434</cdr:x>
      <cdr:y>0.102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09552" y="152400"/>
          <a:ext cx="571500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600" b="1"/>
            <a:t>Ranking das Subprefeituras mais demandadas - JANEIRO/2019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0.26952</cdr:x>
      <cdr:y>0.02425</cdr:y>
    </cdr:from>
    <cdr:to>
      <cdr:x>0.85032</cdr:x>
      <cdr:y>0.14299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1612188" y="109485"/>
          <a:ext cx="3474162" cy="536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600" b="1"/>
            <a:t>Canais</a:t>
          </a:r>
          <a:r>
            <a:rPr lang="pt-BR" sz="1600" b="1" baseline="0"/>
            <a:t> de entrada - JAN 2019</a:t>
          </a:r>
          <a:endParaRPr lang="pt-BR" sz="16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0.07885</cdr:x>
      <cdr:y>0.03377</cdr:y>
    </cdr:from>
    <cdr:to>
      <cdr:x>0.84485</cdr:x>
      <cdr:y>0.11795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488949" y="146050"/>
          <a:ext cx="4749801" cy="363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 b="1"/>
            <a:t>Linha do tempo - canais de entrada - Média 2018 e JAN/2019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0.30814</cdr:x>
      <cdr:y>0.01346</cdr:y>
    </cdr:from>
    <cdr:to>
      <cdr:x>0.70155</cdr:x>
      <cdr:y>0.08446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14474" y="52389"/>
          <a:ext cx="19335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0.28682</cdr:x>
      <cdr:y>0.0257</cdr:y>
    </cdr:from>
    <cdr:to>
      <cdr:x>0.81977</cdr:x>
      <cdr:y>0.08446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1409699" y="100014"/>
          <a:ext cx="26193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200" b="1">
              <a:latin typeface="Arial" panose="020B0604020202020204" pitchFamily="34" charset="0"/>
              <a:cs typeface="Arial" panose="020B0604020202020204" pitchFamily="34" charset="0"/>
            </a:rPr>
            <a:t>Canais de entrada % - Jan/2019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0</xdr:row>
      <xdr:rowOff>0</xdr:rowOff>
    </xdr:from>
    <xdr:to>
      <xdr:col>16</xdr:col>
      <xdr:colOff>504825</xdr:colOff>
      <xdr:row>22</xdr:row>
      <xdr:rowOff>104775</xdr:rowOff>
    </xdr:to>
    <xdr:graphicFrame macro="">
      <xdr:nvGraphicFramePr>
        <xdr:cNvPr id="240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66675</xdr:colOff>
      <xdr:row>23</xdr:row>
      <xdr:rowOff>114300</xdr:rowOff>
    </xdr:from>
    <xdr:to>
      <xdr:col>11</xdr:col>
      <xdr:colOff>390525</xdr:colOff>
      <xdr:row>45</xdr:row>
      <xdr:rowOff>66675</xdr:rowOff>
    </xdr:to>
    <xdr:graphicFrame macro="">
      <xdr:nvGraphicFramePr>
        <xdr:cNvPr id="2407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123825</xdr:rowOff>
    </xdr:from>
    <xdr:to>
      <xdr:col>16</xdr:col>
      <xdr:colOff>19050</xdr:colOff>
      <xdr:row>19</xdr:row>
      <xdr:rowOff>104775</xdr:rowOff>
    </xdr:to>
    <xdr:graphicFrame macro="">
      <xdr:nvGraphicFramePr>
        <xdr:cNvPr id="568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18</xdr:row>
      <xdr:rowOff>66675</xdr:rowOff>
    </xdr:from>
    <xdr:to>
      <xdr:col>6</xdr:col>
      <xdr:colOff>1647825</xdr:colOff>
      <xdr:row>44</xdr:row>
      <xdr:rowOff>28575</xdr:rowOff>
    </xdr:to>
    <xdr:graphicFrame macro="">
      <xdr:nvGraphicFramePr>
        <xdr:cNvPr id="568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0.04089</cdr:y>
    </cdr:from>
    <cdr:to>
      <cdr:x>0.96981</cdr:x>
      <cdr:y>0.10625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74383" y="200959"/>
          <a:ext cx="6807519" cy="321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600" b="1"/>
            <a:t>Linha do tempo - 10 assuntos + demandados - Média 2018 e JAN/2019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1</xdr:row>
      <xdr:rowOff>28575</xdr:rowOff>
    </xdr:from>
    <xdr:to>
      <xdr:col>16</xdr:col>
      <xdr:colOff>581025</xdr:colOff>
      <xdr:row>17</xdr:row>
      <xdr:rowOff>85725</xdr:rowOff>
    </xdr:to>
    <xdr:graphicFrame macro="">
      <xdr:nvGraphicFramePr>
        <xdr:cNvPr id="1175001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161925</xdr:rowOff>
    </xdr:from>
    <xdr:to>
      <xdr:col>7</xdr:col>
      <xdr:colOff>104775</xdr:colOff>
      <xdr:row>42</xdr:row>
      <xdr:rowOff>38100</xdr:rowOff>
    </xdr:to>
    <xdr:graphicFrame macro="">
      <xdr:nvGraphicFramePr>
        <xdr:cNvPr id="1175002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K21:U61"/>
  <sheetViews>
    <sheetView tabSelected="1" workbookViewId="0">
      <selection activeCell="N16" sqref="N16"/>
    </sheetView>
  </sheetViews>
  <sheetFormatPr defaultRowHeight="15"/>
  <sheetData>
    <row r="21" spans="11:11">
      <c r="K21" s="82"/>
    </row>
    <row r="45" spans="14:16">
      <c r="N45" s="249"/>
      <c r="O45" s="249"/>
      <c r="P45" s="249"/>
    </row>
    <row r="46" spans="14:16">
      <c r="N46" s="6"/>
      <c r="O46" s="6"/>
      <c r="P46" s="6"/>
    </row>
    <row r="47" spans="14:16">
      <c r="N47" s="5"/>
      <c r="O47" s="102"/>
      <c r="P47" s="13"/>
    </row>
    <row r="48" spans="14:16">
      <c r="N48" s="5"/>
      <c r="O48" s="102"/>
      <c r="P48" s="13"/>
    </row>
    <row r="49" spans="14:21">
      <c r="N49" s="5"/>
      <c r="O49" s="102"/>
      <c r="P49" s="13"/>
    </row>
    <row r="50" spans="14:21">
      <c r="N50" s="5"/>
      <c r="O50" s="102"/>
      <c r="P50" s="13"/>
    </row>
    <row r="51" spans="14:21">
      <c r="N51" s="5"/>
      <c r="O51" s="102"/>
      <c r="P51" s="13"/>
    </row>
    <row r="52" spans="14:21">
      <c r="N52" s="3"/>
      <c r="O52" s="3"/>
      <c r="P52" s="3"/>
    </row>
    <row r="53" spans="14:21">
      <c r="P53" s="3"/>
      <c r="Q53" s="3"/>
      <c r="R53" s="3"/>
      <c r="S53" s="3"/>
      <c r="T53" s="3"/>
      <c r="U53" s="3"/>
    </row>
    <row r="54" spans="14:21">
      <c r="P54" s="3"/>
      <c r="Q54" s="105"/>
      <c r="R54" s="105"/>
      <c r="S54" s="105"/>
      <c r="T54" s="3"/>
      <c r="U54" s="3"/>
    </row>
    <row r="55" spans="14:21">
      <c r="P55" s="3"/>
      <c r="Q55" s="106"/>
      <c r="R55" s="103"/>
      <c r="S55" s="104"/>
      <c r="T55" s="3"/>
      <c r="U55" s="3"/>
    </row>
    <row r="56" spans="14:21">
      <c r="P56" s="3"/>
      <c r="Q56" s="106"/>
      <c r="R56" s="103"/>
      <c r="S56" s="104"/>
      <c r="T56" s="3"/>
      <c r="U56" s="3"/>
    </row>
    <row r="57" spans="14:21">
      <c r="P57" s="3"/>
      <c r="Q57" s="106"/>
      <c r="R57" s="103"/>
      <c r="S57" s="104"/>
      <c r="T57" s="3"/>
      <c r="U57" s="3"/>
    </row>
    <row r="58" spans="14:21">
      <c r="P58" s="3"/>
      <c r="Q58" s="106"/>
      <c r="R58" s="103"/>
      <c r="S58" s="104"/>
      <c r="T58" s="3"/>
      <c r="U58" s="3"/>
    </row>
    <row r="59" spans="14:21">
      <c r="P59" s="3"/>
      <c r="Q59" s="106"/>
      <c r="R59" s="103"/>
      <c r="S59" s="104"/>
      <c r="T59" s="3"/>
      <c r="U59" s="3"/>
    </row>
    <row r="60" spans="14:21">
      <c r="P60" s="3"/>
      <c r="Q60" s="3"/>
      <c r="R60" s="3"/>
      <c r="S60" s="3"/>
      <c r="T60" s="3"/>
      <c r="U60" s="3"/>
    </row>
    <row r="61" spans="14:21">
      <c r="P61" s="3"/>
      <c r="Q61" s="3"/>
      <c r="R61" s="3"/>
      <c r="S61" s="3"/>
      <c r="T61" s="3"/>
      <c r="U61" s="3"/>
    </row>
  </sheetData>
  <mergeCells count="1">
    <mergeCell ref="N45:P45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  <legacyDrawing r:id="rId3"/>
  <oleObjects>
    <mc:AlternateContent xmlns:mc="http://schemas.openxmlformats.org/markup-compatibility/2006">
      <mc:Choice Requires="x14">
        <oleObject progId="Word.Document.12" shapeId="1647646" r:id="rId4">
          <objectPr defaultSize="0" r:id="rId5">
            <anchor moveWithCells="1">
              <from>
                <xdr:col>0</xdr:col>
                <xdr:colOff>190500</xdr:colOff>
                <xdr:row>0</xdr:row>
                <xdr:rowOff>152400</xdr:rowOff>
              </from>
              <to>
                <xdr:col>10</xdr:col>
                <xdr:colOff>314325</xdr:colOff>
                <xdr:row>55</xdr:row>
                <xdr:rowOff>66675</xdr:rowOff>
              </to>
            </anchor>
          </objectPr>
        </oleObject>
      </mc:Choice>
      <mc:Fallback>
        <oleObject progId="Word.Document.12" shapeId="1647646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C04C0"/>
  </sheetPr>
  <dimension ref="A1:X46"/>
  <sheetViews>
    <sheetView zoomScaleNormal="100" workbookViewId="0">
      <selection activeCell="A27" sqref="A27"/>
    </sheetView>
  </sheetViews>
  <sheetFormatPr defaultColWidth="5.5703125" defaultRowHeight="14.25"/>
  <cols>
    <col min="1" max="1" width="52.5703125" style="55" customWidth="1"/>
    <col min="2" max="2" width="8.42578125" style="56" customWidth="1"/>
    <col min="3" max="3" width="9.140625" style="55" customWidth="1"/>
    <col min="4" max="4" width="12.28515625" style="56" bestFit="1" customWidth="1"/>
    <col min="5" max="20" width="9.140625" style="55" customWidth="1"/>
    <col min="21" max="21" width="53.5703125" style="55" bestFit="1" customWidth="1"/>
    <col min="22" max="22" width="13.7109375" style="56" bestFit="1" customWidth="1"/>
    <col min="23" max="23" width="6.5703125" style="55" bestFit="1" customWidth="1"/>
    <col min="24" max="233" width="9.140625" style="55" customWidth="1"/>
    <col min="234" max="234" width="58.28515625" style="55" customWidth="1"/>
    <col min="235" max="235" width="3.7109375" style="55" bestFit="1" customWidth="1"/>
    <col min="236" max="236" width="5.5703125" style="55" bestFit="1" customWidth="1"/>
    <col min="237" max="16384" width="5.5703125" style="55"/>
  </cols>
  <sheetData>
    <row r="1" spans="1:4" ht="15">
      <c r="A1" s="26" t="s">
        <v>80</v>
      </c>
    </row>
    <row r="2" spans="1:4" ht="15">
      <c r="A2" s="2" t="s">
        <v>81</v>
      </c>
    </row>
    <row r="3" spans="1:4" ht="15">
      <c r="A3" s="2"/>
    </row>
    <row r="4" spans="1:4" ht="15">
      <c r="A4" s="2" t="s">
        <v>311</v>
      </c>
    </row>
    <row r="5" spans="1:4" ht="15" thickBot="1"/>
    <row r="6" spans="1:4" ht="15.75" thickBot="1">
      <c r="A6" s="185" t="s">
        <v>158</v>
      </c>
      <c r="B6" s="51">
        <v>43466</v>
      </c>
      <c r="C6" s="52" t="s">
        <v>83</v>
      </c>
      <c r="D6" s="167" t="s">
        <v>299</v>
      </c>
    </row>
    <row r="7" spans="1:4" ht="14.25" customHeight="1">
      <c r="A7" s="188" t="s">
        <v>165</v>
      </c>
      <c r="B7" s="190">
        <v>320</v>
      </c>
      <c r="C7" s="173">
        <f t="shared" ref="C7:C16" si="0">AVERAGE(B7:B7)</f>
        <v>320</v>
      </c>
      <c r="D7" s="169">
        <v>153.25</v>
      </c>
    </row>
    <row r="8" spans="1:4" ht="15" customHeight="1">
      <c r="A8" s="29" t="s">
        <v>19</v>
      </c>
      <c r="B8" s="187">
        <v>200</v>
      </c>
      <c r="C8" s="173">
        <f t="shared" si="0"/>
        <v>200</v>
      </c>
      <c r="D8" s="170">
        <v>62.666666666666664</v>
      </c>
    </row>
    <row r="9" spans="1:4">
      <c r="A9" s="29" t="s">
        <v>169</v>
      </c>
      <c r="B9" s="187">
        <v>172</v>
      </c>
      <c r="C9" s="173">
        <f t="shared" si="0"/>
        <v>172</v>
      </c>
      <c r="D9" s="170">
        <v>62.75</v>
      </c>
    </row>
    <row r="10" spans="1:4">
      <c r="A10" s="29" t="s">
        <v>24</v>
      </c>
      <c r="B10" s="187">
        <v>110</v>
      </c>
      <c r="C10" s="173">
        <f t="shared" si="0"/>
        <v>110</v>
      </c>
      <c r="D10" s="170">
        <v>71.333333333333329</v>
      </c>
    </row>
    <row r="11" spans="1:4">
      <c r="A11" s="29" t="s">
        <v>178</v>
      </c>
      <c r="B11" s="187">
        <v>75</v>
      </c>
      <c r="C11" s="173">
        <f t="shared" si="0"/>
        <v>75</v>
      </c>
      <c r="D11" s="170">
        <v>44</v>
      </c>
    </row>
    <row r="12" spans="1:4" ht="15" customHeight="1">
      <c r="A12" s="29" t="s">
        <v>200</v>
      </c>
      <c r="B12" s="187">
        <v>75</v>
      </c>
      <c r="C12" s="173">
        <f t="shared" si="0"/>
        <v>75</v>
      </c>
      <c r="D12" s="170">
        <v>56.583333333333336</v>
      </c>
    </row>
    <row r="13" spans="1:4">
      <c r="A13" s="29" t="s">
        <v>198</v>
      </c>
      <c r="B13" s="187">
        <v>70</v>
      </c>
      <c r="C13" s="173">
        <f t="shared" si="0"/>
        <v>70</v>
      </c>
      <c r="D13" s="170">
        <v>49.083333333333336</v>
      </c>
    </row>
    <row r="14" spans="1:4">
      <c r="A14" s="29" t="s">
        <v>228</v>
      </c>
      <c r="B14" s="187">
        <v>63</v>
      </c>
      <c r="C14" s="173">
        <f t="shared" si="0"/>
        <v>63</v>
      </c>
      <c r="D14" s="170">
        <v>174.75</v>
      </c>
    </row>
    <row r="15" spans="1:4">
      <c r="A15" s="29" t="s">
        <v>207</v>
      </c>
      <c r="B15" s="187">
        <v>62</v>
      </c>
      <c r="C15" s="173">
        <f t="shared" si="0"/>
        <v>62</v>
      </c>
      <c r="D15" s="170">
        <v>49.416666666666664</v>
      </c>
    </row>
    <row r="16" spans="1:4" ht="15" thickBot="1">
      <c r="A16" s="32" t="s">
        <v>225</v>
      </c>
      <c r="B16" s="189">
        <v>59</v>
      </c>
      <c r="C16" s="173">
        <f t="shared" si="0"/>
        <v>59</v>
      </c>
      <c r="D16" s="171">
        <v>50.583333333333336</v>
      </c>
    </row>
    <row r="17" spans="1:24" ht="15.75" customHeight="1" thickBot="1">
      <c r="A17" s="186" t="s">
        <v>154</v>
      </c>
      <c r="B17" s="48">
        <f>SUM(B7:B16)</f>
        <v>1206</v>
      </c>
      <c r="C17" s="35">
        <f>SUM(C7:C16)</f>
        <v>1206</v>
      </c>
      <c r="D17" s="168">
        <v>778.16666666666674</v>
      </c>
    </row>
    <row r="18" spans="1:24" s="66" customFormat="1" ht="23.25" customHeight="1">
      <c r="A18" s="63"/>
      <c r="B18" s="65"/>
      <c r="D18" s="184"/>
      <c r="E18" s="55"/>
      <c r="V18" s="184"/>
    </row>
    <row r="19" spans="1:24" ht="36.75" customHeight="1">
      <c r="A19" s="67" t="s">
        <v>172</v>
      </c>
      <c r="C19" s="265" t="s">
        <v>220</v>
      </c>
      <c r="D19" s="251"/>
      <c r="E19" s="251"/>
      <c r="F19" s="251"/>
    </row>
    <row r="20" spans="1:24">
      <c r="A20" s="68"/>
    </row>
    <row r="21" spans="1:24" ht="92.25" customHeight="1">
      <c r="A21" s="67" t="s">
        <v>173</v>
      </c>
      <c r="C21" s="265" t="s">
        <v>222</v>
      </c>
      <c r="D21" s="251"/>
      <c r="E21" s="251"/>
      <c r="F21" s="251"/>
      <c r="U21" s="142"/>
      <c r="V21" s="294"/>
      <c r="W21" s="142"/>
      <c r="X21" s="142"/>
    </row>
    <row r="22" spans="1:24">
      <c r="A22" s="67"/>
      <c r="U22" s="142" t="s">
        <v>158</v>
      </c>
      <c r="V22" s="294" t="s">
        <v>299</v>
      </c>
      <c r="W22" s="295">
        <v>43466</v>
      </c>
      <c r="X22" s="142"/>
    </row>
    <row r="23" spans="1:24" ht="66.75" customHeight="1">
      <c r="A23" s="67" t="s">
        <v>174</v>
      </c>
      <c r="C23" s="265" t="s">
        <v>221</v>
      </c>
      <c r="D23" s="251"/>
      <c r="E23" s="251"/>
      <c r="F23" s="251"/>
      <c r="U23" s="142" t="s">
        <v>165</v>
      </c>
      <c r="V23" s="294">
        <v>153.25</v>
      </c>
      <c r="W23" s="142">
        <v>320</v>
      </c>
      <c r="X23" s="142"/>
    </row>
    <row r="24" spans="1:24">
      <c r="A24" s="68"/>
      <c r="U24" s="142" t="s">
        <v>19</v>
      </c>
      <c r="V24" s="294">
        <v>62.666666666666664</v>
      </c>
      <c r="W24" s="142">
        <v>200</v>
      </c>
      <c r="X24" s="142"/>
    </row>
    <row r="25" spans="1:24" ht="38.25">
      <c r="A25" s="70" t="s">
        <v>175</v>
      </c>
      <c r="U25" s="142" t="s">
        <v>169</v>
      </c>
      <c r="V25" s="294">
        <v>62.75</v>
      </c>
      <c r="W25" s="142">
        <v>172</v>
      </c>
      <c r="X25" s="142"/>
    </row>
    <row r="26" spans="1:24">
      <c r="U26" s="142" t="s">
        <v>24</v>
      </c>
      <c r="V26" s="294">
        <v>71.333333333333329</v>
      </c>
      <c r="W26" s="142">
        <v>110</v>
      </c>
      <c r="X26" s="142"/>
    </row>
    <row r="27" spans="1:24">
      <c r="U27" s="142" t="s">
        <v>178</v>
      </c>
      <c r="V27" s="294">
        <v>44</v>
      </c>
      <c r="W27" s="142">
        <v>75</v>
      </c>
      <c r="X27" s="142"/>
    </row>
    <row r="28" spans="1:24">
      <c r="U28" s="142" t="s">
        <v>200</v>
      </c>
      <c r="V28" s="294">
        <v>56.583333333333336</v>
      </c>
      <c r="W28" s="142">
        <v>75</v>
      </c>
      <c r="X28" s="142"/>
    </row>
    <row r="29" spans="1:24">
      <c r="U29" s="142" t="s">
        <v>198</v>
      </c>
      <c r="V29" s="294">
        <v>49.083333333333336</v>
      </c>
      <c r="W29" s="142">
        <v>70</v>
      </c>
      <c r="X29" s="142"/>
    </row>
    <row r="30" spans="1:24">
      <c r="U30" s="142" t="s">
        <v>228</v>
      </c>
      <c r="V30" s="294">
        <v>174.75</v>
      </c>
      <c r="W30" s="142">
        <v>63</v>
      </c>
      <c r="X30" s="142"/>
    </row>
    <row r="31" spans="1:24">
      <c r="U31" s="142" t="s">
        <v>207</v>
      </c>
      <c r="V31" s="294">
        <v>49.416666666666664</v>
      </c>
      <c r="W31" s="142">
        <v>62</v>
      </c>
      <c r="X31" s="142"/>
    </row>
    <row r="32" spans="1:24">
      <c r="U32" s="142" t="s">
        <v>225</v>
      </c>
      <c r="V32" s="294">
        <v>50.583333333333336</v>
      </c>
      <c r="W32" s="142">
        <v>59</v>
      </c>
      <c r="X32" s="142"/>
    </row>
    <row r="33" spans="1:24">
      <c r="U33" s="142"/>
      <c r="V33" s="294"/>
      <c r="W33" s="142"/>
      <c r="X33" s="142"/>
    </row>
    <row r="42" spans="1:24" ht="14.25" customHeight="1"/>
    <row r="43" spans="1:24">
      <c r="A43" s="69"/>
    </row>
    <row r="44" spans="1:24" ht="14.25" customHeight="1"/>
    <row r="45" spans="1:24">
      <c r="A45" s="69"/>
    </row>
    <row r="46" spans="1:24" ht="14.25" customHeight="1"/>
  </sheetData>
  <mergeCells count="3">
    <mergeCell ref="C19:F19"/>
    <mergeCell ref="C21:F21"/>
    <mergeCell ref="C23:F23"/>
  </mergeCells>
  <pageMargins left="0.511811024" right="0.511811024" top="0.78740157499999996" bottom="0.78740157499999996" header="0.31496062000000002" footer="0.31496062000000002"/>
  <pageSetup paperSize="9" orientation="landscape" verticalDpi="599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70"/>
  <sheetViews>
    <sheetView zoomScaleNormal="100" workbookViewId="0">
      <selection activeCell="N64" sqref="N64"/>
    </sheetView>
  </sheetViews>
  <sheetFormatPr defaultRowHeight="15"/>
  <cols>
    <col min="1" max="1" width="8.42578125" style="118" customWidth="1"/>
    <col min="2" max="2" width="12" style="117" bestFit="1" customWidth="1"/>
    <col min="3" max="3" width="13.7109375" style="117" customWidth="1"/>
    <col min="4" max="4" width="6.28515625" style="118" bestFit="1" customWidth="1"/>
    <col min="5" max="6" width="12" style="118" bestFit="1" customWidth="1"/>
    <col min="7" max="7" width="10.42578125" style="118" bestFit="1" customWidth="1"/>
    <col min="8" max="8" width="7.5703125" style="118" bestFit="1" customWidth="1"/>
    <col min="9" max="9" width="7.7109375" style="118" bestFit="1" customWidth="1"/>
    <col min="10" max="10" width="12" style="118" bestFit="1" customWidth="1"/>
    <col min="11" max="11" width="10.42578125" style="118" bestFit="1" customWidth="1"/>
    <col min="12" max="12" width="7.140625" style="118" customWidth="1"/>
    <col min="13" max="13" width="7.7109375" style="118" bestFit="1" customWidth="1"/>
    <col min="14" max="14" width="12" style="118" bestFit="1" customWidth="1"/>
    <col min="15" max="15" width="10.42578125" style="118" bestFit="1" customWidth="1"/>
    <col min="16" max="16" width="9.7109375" style="118" customWidth="1"/>
    <col min="17" max="26" width="4.7109375" style="118" customWidth="1"/>
    <col min="27" max="16384" width="9.140625" style="118"/>
  </cols>
  <sheetData>
    <row r="1" spans="1:24">
      <c r="A1" s="116" t="s">
        <v>80</v>
      </c>
    </row>
    <row r="2" spans="1:24">
      <c r="A2" s="116" t="s">
        <v>81</v>
      </c>
    </row>
    <row r="3" spans="1:24">
      <c r="A3" s="116"/>
    </row>
    <row r="4" spans="1:24">
      <c r="A4" s="116" t="s">
        <v>313</v>
      </c>
    </row>
    <row r="6" spans="1:24" ht="15.75" thickBot="1">
      <c r="B6" s="118"/>
      <c r="C6" s="118"/>
    </row>
    <row r="7" spans="1:24" s="146" customFormat="1" ht="35.25" customHeight="1" thickBot="1">
      <c r="A7" s="269" t="str">
        <f>'10 UNIDADES + demandadas 2019'!A7</f>
        <v>Autoridade Municipal de Limpeza  Urbana - AMLURB***</v>
      </c>
      <c r="B7" s="270"/>
      <c r="C7" s="271"/>
      <c r="E7" s="269" t="str">
        <f>'10 UNIDADES + demandadas 2019'!A8</f>
        <v>Secretaria Municipal da Fazenda</v>
      </c>
      <c r="F7" s="270"/>
      <c r="G7" s="271"/>
      <c r="I7" s="269" t="str">
        <f>'10 UNIDADES + demandadas 2019'!A9</f>
        <v>São Paulo Transportes - SPTRANS***</v>
      </c>
      <c r="J7" s="270"/>
      <c r="K7" s="271"/>
      <c r="M7" s="264" t="str">
        <f>'10 UNIDADES + demandadas 2019'!A10</f>
        <v>Secretaria Municipal da Saúde</v>
      </c>
      <c r="N7" s="256"/>
      <c r="O7" s="257"/>
      <c r="X7" s="118"/>
    </row>
    <row r="8" spans="1:24" ht="15.75" thickBot="1">
      <c r="A8" s="119" t="s">
        <v>87</v>
      </c>
      <c r="B8" s="119" t="s">
        <v>248</v>
      </c>
      <c r="C8" s="119" t="s">
        <v>249</v>
      </c>
      <c r="E8" s="120" t="s">
        <v>87</v>
      </c>
      <c r="F8" s="119" t="s">
        <v>248</v>
      </c>
      <c r="G8" s="119" t="s">
        <v>249</v>
      </c>
      <c r="I8" s="120" t="s">
        <v>87</v>
      </c>
      <c r="J8" s="119" t="s">
        <v>248</v>
      </c>
      <c r="K8" s="119" t="s">
        <v>249</v>
      </c>
      <c r="M8" s="120" t="s">
        <v>87</v>
      </c>
      <c r="N8" s="119" t="s">
        <v>248</v>
      </c>
      <c r="O8" s="119" t="s">
        <v>249</v>
      </c>
    </row>
    <row r="9" spans="1:24" ht="15.75" thickBot="1">
      <c r="A9" s="122">
        <v>43435</v>
      </c>
      <c r="B9" s="123">
        <v>263</v>
      </c>
      <c r="C9" s="127"/>
      <c r="E9" s="122">
        <v>43435</v>
      </c>
      <c r="F9" s="123">
        <v>144</v>
      </c>
      <c r="G9" s="127"/>
      <c r="I9" s="122">
        <v>43435</v>
      </c>
      <c r="J9" s="123">
        <v>94</v>
      </c>
      <c r="K9" s="127"/>
      <c r="M9" s="122">
        <v>43435</v>
      </c>
      <c r="N9" s="123">
        <v>69</v>
      </c>
      <c r="O9" s="127"/>
    </row>
    <row r="10" spans="1:24" ht="15.75" thickBot="1">
      <c r="A10" s="122">
        <v>43101</v>
      </c>
      <c r="B10" s="123">
        <f>'10 UNIDADES + demandadas 2019'!B7</f>
        <v>320</v>
      </c>
      <c r="C10" s="127">
        <f>((B10-B9)/B9)*100</f>
        <v>21.673003802281368</v>
      </c>
      <c r="E10" s="122">
        <v>43101</v>
      </c>
      <c r="F10" s="123">
        <f>'10 UNIDADES + demandadas 2019'!B8</f>
        <v>200</v>
      </c>
      <c r="G10" s="127">
        <f>((F10-F9)/F9)*100</f>
        <v>38.888888888888893</v>
      </c>
      <c r="I10" s="122">
        <v>43101</v>
      </c>
      <c r="J10" s="123">
        <f>'10 UNIDADES + demandadas 2019'!B9</f>
        <v>172</v>
      </c>
      <c r="K10" s="127">
        <f>((J10-J9)/J9)*100</f>
        <v>82.978723404255319</v>
      </c>
      <c r="M10" s="122">
        <v>43101</v>
      </c>
      <c r="N10" s="123">
        <f>'10 UNIDADES + demandadas 2019'!B10</f>
        <v>110</v>
      </c>
      <c r="O10" s="127">
        <f>((N10-N9)/N9)*100</f>
        <v>59.420289855072461</v>
      </c>
    </row>
    <row r="11" spans="1:24" ht="15.75" thickBot="1">
      <c r="A11" s="125">
        <v>43132</v>
      </c>
      <c r="B11" s="126"/>
      <c r="C11" s="127"/>
      <c r="E11" s="125">
        <v>43132</v>
      </c>
      <c r="F11" s="124"/>
      <c r="G11" s="127"/>
      <c r="I11" s="125">
        <v>43132</v>
      </c>
      <c r="J11" s="126"/>
      <c r="K11" s="127"/>
      <c r="M11" s="125">
        <v>43132</v>
      </c>
      <c r="N11" s="124"/>
      <c r="O11" s="127"/>
    </row>
    <row r="12" spans="1:24" ht="15.75" thickBot="1">
      <c r="A12" s="128">
        <v>43160</v>
      </c>
      <c r="B12" s="126"/>
      <c r="C12" s="127"/>
      <c r="E12" s="128">
        <v>43160</v>
      </c>
      <c r="F12" s="124"/>
      <c r="G12" s="124"/>
      <c r="I12" s="128">
        <v>43160</v>
      </c>
      <c r="J12" s="126"/>
      <c r="K12" s="127"/>
      <c r="M12" s="128">
        <v>43160</v>
      </c>
      <c r="N12" s="124"/>
      <c r="O12" s="124"/>
    </row>
    <row r="13" spans="1:24" ht="15.75" thickBot="1">
      <c r="A13" s="128">
        <v>43191</v>
      </c>
      <c r="B13" s="126"/>
      <c r="C13" s="127"/>
      <c r="E13" s="128">
        <v>43191</v>
      </c>
      <c r="F13" s="124"/>
      <c r="G13" s="124"/>
      <c r="I13" s="128">
        <v>43191</v>
      </c>
      <c r="J13" s="126"/>
      <c r="K13" s="127"/>
      <c r="M13" s="128">
        <v>43191</v>
      </c>
      <c r="N13" s="145"/>
      <c r="O13" s="124"/>
    </row>
    <row r="14" spans="1:24">
      <c r="A14" s="128">
        <v>43221</v>
      </c>
      <c r="B14" s="126"/>
      <c r="C14" s="127"/>
      <c r="E14" s="128">
        <v>43221</v>
      </c>
      <c r="F14" s="126"/>
      <c r="G14" s="124"/>
      <c r="I14" s="128">
        <v>43221</v>
      </c>
      <c r="J14" s="126"/>
      <c r="K14" s="127"/>
      <c r="M14" s="128">
        <v>43221</v>
      </c>
      <c r="N14" s="123"/>
      <c r="O14" s="124"/>
    </row>
    <row r="15" spans="1:24">
      <c r="A15" s="128">
        <v>43252</v>
      </c>
      <c r="B15" s="126"/>
      <c r="C15" s="127"/>
      <c r="E15" s="128">
        <v>43252</v>
      </c>
      <c r="F15" s="126"/>
      <c r="G15" s="127"/>
      <c r="I15" s="128">
        <v>43252</v>
      </c>
      <c r="J15" s="126"/>
      <c r="K15" s="127"/>
      <c r="M15" s="128">
        <v>43252</v>
      </c>
      <c r="N15" s="126"/>
      <c r="O15" s="127"/>
    </row>
    <row r="16" spans="1:24">
      <c r="A16" s="128">
        <v>43282</v>
      </c>
      <c r="B16" s="126"/>
      <c r="C16" s="127"/>
      <c r="E16" s="128">
        <v>43282</v>
      </c>
      <c r="F16" s="126"/>
      <c r="G16" s="127"/>
      <c r="I16" s="128">
        <v>43282</v>
      </c>
      <c r="J16" s="126"/>
      <c r="K16" s="127"/>
      <c r="M16" s="128">
        <v>43282</v>
      </c>
      <c r="N16" s="126"/>
      <c r="O16" s="127"/>
    </row>
    <row r="17" spans="1:15">
      <c r="A17" s="128">
        <v>43313</v>
      </c>
      <c r="B17" s="126"/>
      <c r="C17" s="127"/>
      <c r="E17" s="128">
        <v>43313</v>
      </c>
      <c r="F17" s="126"/>
      <c r="G17" s="127"/>
      <c r="I17" s="128">
        <v>43313</v>
      </c>
      <c r="J17" s="126"/>
      <c r="K17" s="127"/>
      <c r="M17" s="128">
        <v>43313</v>
      </c>
      <c r="N17" s="126"/>
      <c r="O17" s="127"/>
    </row>
    <row r="18" spans="1:15">
      <c r="A18" s="128">
        <v>43344</v>
      </c>
      <c r="B18" s="126"/>
      <c r="C18" s="127"/>
      <c r="E18" s="128">
        <v>43344</v>
      </c>
      <c r="F18" s="126"/>
      <c r="G18" s="127"/>
      <c r="I18" s="128">
        <v>43344</v>
      </c>
      <c r="J18" s="126"/>
      <c r="K18" s="127"/>
      <c r="M18" s="128">
        <v>43344</v>
      </c>
      <c r="N18" s="126"/>
      <c r="O18" s="127"/>
    </row>
    <row r="19" spans="1:15">
      <c r="A19" s="128">
        <v>43374</v>
      </c>
      <c r="B19" s="126"/>
      <c r="C19" s="127"/>
      <c r="E19" s="128">
        <v>43374</v>
      </c>
      <c r="F19" s="126"/>
      <c r="G19" s="127"/>
      <c r="I19" s="128">
        <v>43374</v>
      </c>
      <c r="J19" s="126"/>
      <c r="K19" s="127"/>
      <c r="M19" s="128">
        <v>43374</v>
      </c>
      <c r="N19" s="126"/>
      <c r="O19" s="127"/>
    </row>
    <row r="20" spans="1:15">
      <c r="A20" s="128">
        <v>43405</v>
      </c>
      <c r="B20" s="139"/>
      <c r="C20" s="127"/>
      <c r="E20" s="128">
        <v>43405</v>
      </c>
      <c r="F20" s="139"/>
      <c r="G20" s="127"/>
      <c r="I20" s="128">
        <v>43405</v>
      </c>
      <c r="J20" s="139"/>
      <c r="K20" s="127"/>
      <c r="M20" s="128">
        <v>43405</v>
      </c>
      <c r="N20" s="126"/>
      <c r="O20" s="127"/>
    </row>
    <row r="21" spans="1:15" ht="15.75" thickBot="1">
      <c r="A21" s="128">
        <v>43435</v>
      </c>
      <c r="B21" s="130"/>
      <c r="C21" s="127"/>
      <c r="E21" s="128">
        <v>43435</v>
      </c>
      <c r="F21" s="130"/>
      <c r="G21" s="127"/>
      <c r="I21" s="128">
        <v>43435</v>
      </c>
      <c r="J21" s="130"/>
      <c r="K21" s="127"/>
      <c r="M21" s="129">
        <v>43435</v>
      </c>
      <c r="N21" s="144"/>
      <c r="O21" s="127"/>
    </row>
    <row r="22" spans="1:15">
      <c r="B22" s="118"/>
      <c r="C22" s="118"/>
    </row>
    <row r="23" spans="1:15" ht="15.75" thickBot="1">
      <c r="B23" s="118"/>
      <c r="C23" s="118"/>
    </row>
    <row r="24" spans="1:15" ht="30.75" customHeight="1" thickBot="1">
      <c r="A24" s="269" t="str">
        <f>'10 UNIDADES + demandadas 2019'!A11</f>
        <v>Companhia de Engenharia de Tráfego - CET***</v>
      </c>
      <c r="B24" s="270"/>
      <c r="C24" s="271"/>
      <c r="E24" s="269" t="str">
        <f>'10 UNIDADES + demandadas 2019'!A12</f>
        <v>Subprefeitura Itaquera</v>
      </c>
      <c r="F24" s="270"/>
      <c r="G24" s="271"/>
      <c r="I24" s="269" t="str">
        <f>'10 UNIDADES + demandadas 2019'!A13</f>
        <v>Subprefeitura Ipiranga</v>
      </c>
      <c r="J24" s="270"/>
      <c r="K24" s="271"/>
      <c r="M24" s="269" t="str">
        <f>'10 UNIDADES + demandadas 2019'!A14</f>
        <v>Secretaria Municipal das Prefeituras Regionais* ¹</v>
      </c>
      <c r="N24" s="270"/>
      <c r="O24" s="271"/>
    </row>
    <row r="25" spans="1:15" ht="15.75" thickBot="1">
      <c r="A25" s="120" t="s">
        <v>87</v>
      </c>
      <c r="B25" s="119" t="s">
        <v>248</v>
      </c>
      <c r="C25" s="119" t="s">
        <v>249</v>
      </c>
      <c r="E25" s="119" t="s">
        <v>87</v>
      </c>
      <c r="F25" s="119" t="s">
        <v>248</v>
      </c>
      <c r="G25" s="119" t="s">
        <v>249</v>
      </c>
      <c r="I25" s="120" t="s">
        <v>87</v>
      </c>
      <c r="J25" s="119" t="s">
        <v>248</v>
      </c>
      <c r="K25" s="119" t="s">
        <v>249</v>
      </c>
      <c r="M25" s="120" t="s">
        <v>87</v>
      </c>
      <c r="N25" s="119" t="s">
        <v>248</v>
      </c>
      <c r="O25" s="119" t="s">
        <v>249</v>
      </c>
    </row>
    <row r="26" spans="1:15" ht="15.75" thickBot="1">
      <c r="A26" s="122">
        <v>43435</v>
      </c>
      <c r="B26" s="123">
        <v>61</v>
      </c>
      <c r="C26" s="127"/>
      <c r="E26" s="122">
        <v>43435</v>
      </c>
      <c r="F26" s="123">
        <v>45</v>
      </c>
      <c r="G26" s="127"/>
      <c r="I26" s="122">
        <v>43435</v>
      </c>
      <c r="J26" s="123">
        <v>44</v>
      </c>
      <c r="K26" s="127"/>
      <c r="M26" s="122">
        <v>43435</v>
      </c>
      <c r="N26" s="123">
        <v>94</v>
      </c>
      <c r="O26" s="127"/>
    </row>
    <row r="27" spans="1:15">
      <c r="A27" s="122">
        <v>43101</v>
      </c>
      <c r="B27" s="123">
        <f>'10 UNIDADES + demandadas 2019'!B11</f>
        <v>75</v>
      </c>
      <c r="C27" s="127">
        <f>((B27-B26)/B26)*100</f>
        <v>22.950819672131146</v>
      </c>
      <c r="E27" s="122">
        <v>43101</v>
      </c>
      <c r="F27" s="123">
        <f>'10 UNIDADES + demandadas 2019'!B12</f>
        <v>75</v>
      </c>
      <c r="G27" s="127">
        <f>((F27-F26)/F26)*100</f>
        <v>66.666666666666657</v>
      </c>
      <c r="I27" s="122">
        <v>43101</v>
      </c>
      <c r="J27" s="123">
        <f>'10 UNIDADES + demandadas 2019'!B13</f>
        <v>70</v>
      </c>
      <c r="K27" s="127">
        <f>((J27-J26)/J26)*100</f>
        <v>59.090909090909093</v>
      </c>
      <c r="M27" s="122">
        <v>43101</v>
      </c>
      <c r="N27" s="123">
        <f>'10 UNIDADES + demandadas 2019'!B14</f>
        <v>63</v>
      </c>
      <c r="O27" s="127">
        <f>((N27-N26)/N26)*100</f>
        <v>-32.978723404255319</v>
      </c>
    </row>
    <row r="28" spans="1:15">
      <c r="A28" s="125">
        <v>43132</v>
      </c>
      <c r="B28" s="126"/>
      <c r="C28" s="127"/>
      <c r="E28" s="125">
        <v>43132</v>
      </c>
      <c r="F28" s="126"/>
      <c r="G28" s="127"/>
      <c r="I28" s="125">
        <v>43132</v>
      </c>
      <c r="J28" s="126"/>
      <c r="K28" s="127"/>
      <c r="M28" s="125">
        <v>43132</v>
      </c>
      <c r="N28" s="126"/>
      <c r="O28" s="127"/>
    </row>
    <row r="29" spans="1:15">
      <c r="A29" s="128">
        <v>43160</v>
      </c>
      <c r="B29" s="126"/>
      <c r="C29" s="127"/>
      <c r="E29" s="128">
        <v>43160</v>
      </c>
      <c r="F29" s="126"/>
      <c r="G29" s="127"/>
      <c r="I29" s="128">
        <v>43160</v>
      </c>
      <c r="J29" s="126"/>
      <c r="K29" s="127"/>
      <c r="M29" s="128">
        <v>43160</v>
      </c>
      <c r="N29" s="126"/>
      <c r="O29" s="127"/>
    </row>
    <row r="30" spans="1:15">
      <c r="A30" s="128">
        <v>43191</v>
      </c>
      <c r="B30" s="126"/>
      <c r="C30" s="127"/>
      <c r="E30" s="128">
        <v>43191</v>
      </c>
      <c r="F30" s="126"/>
      <c r="G30" s="127"/>
      <c r="I30" s="128">
        <v>43191</v>
      </c>
      <c r="J30" s="126"/>
      <c r="K30" s="127"/>
      <c r="M30" s="128">
        <v>43191</v>
      </c>
      <c r="N30" s="126"/>
      <c r="O30" s="127"/>
    </row>
    <row r="31" spans="1:15">
      <c r="A31" s="128">
        <v>43221</v>
      </c>
      <c r="B31" s="126"/>
      <c r="C31" s="127"/>
      <c r="E31" s="128">
        <v>43221</v>
      </c>
      <c r="F31" s="126"/>
      <c r="G31" s="127"/>
      <c r="I31" s="128">
        <v>43221</v>
      </c>
      <c r="J31" s="126"/>
      <c r="K31" s="127"/>
      <c r="M31" s="128">
        <v>43221</v>
      </c>
      <c r="N31" s="126"/>
      <c r="O31" s="127"/>
    </row>
    <row r="32" spans="1:15">
      <c r="A32" s="128">
        <v>43252</v>
      </c>
      <c r="B32" s="126"/>
      <c r="C32" s="127"/>
      <c r="E32" s="128">
        <v>43252</v>
      </c>
      <c r="F32" s="126"/>
      <c r="G32" s="127"/>
      <c r="I32" s="128">
        <v>43252</v>
      </c>
      <c r="J32" s="126"/>
      <c r="K32" s="127"/>
      <c r="M32" s="128">
        <v>43252</v>
      </c>
      <c r="N32" s="126"/>
      <c r="O32" s="127"/>
    </row>
    <row r="33" spans="1:15">
      <c r="A33" s="128">
        <v>43282</v>
      </c>
      <c r="B33" s="126"/>
      <c r="C33" s="127"/>
      <c r="E33" s="128">
        <v>43282</v>
      </c>
      <c r="F33" s="126"/>
      <c r="G33" s="127"/>
      <c r="I33" s="128">
        <v>43282</v>
      </c>
      <c r="J33" s="126"/>
      <c r="K33" s="127"/>
      <c r="M33" s="128">
        <v>43282</v>
      </c>
      <c r="N33" s="126"/>
      <c r="O33" s="127"/>
    </row>
    <row r="34" spans="1:15">
      <c r="A34" s="128">
        <v>43313</v>
      </c>
      <c r="B34" s="126"/>
      <c r="C34" s="127"/>
      <c r="E34" s="128">
        <v>43313</v>
      </c>
      <c r="F34" s="126"/>
      <c r="G34" s="127"/>
      <c r="I34" s="128">
        <v>43313</v>
      </c>
      <c r="J34" s="126"/>
      <c r="K34" s="127"/>
      <c r="M34" s="128">
        <v>43313</v>
      </c>
      <c r="N34" s="126"/>
      <c r="O34" s="127"/>
    </row>
    <row r="35" spans="1:15">
      <c r="A35" s="128">
        <v>43344</v>
      </c>
      <c r="B35" s="126"/>
      <c r="C35" s="127"/>
      <c r="E35" s="128">
        <v>43344</v>
      </c>
      <c r="F35" s="126"/>
      <c r="G35" s="127"/>
      <c r="I35" s="128">
        <v>43344</v>
      </c>
      <c r="J35" s="126"/>
      <c r="K35" s="127"/>
      <c r="M35" s="128">
        <v>43344</v>
      </c>
      <c r="N35" s="126"/>
      <c r="O35" s="127"/>
    </row>
    <row r="36" spans="1:15">
      <c r="A36" s="128">
        <v>43374</v>
      </c>
      <c r="B36" s="126"/>
      <c r="C36" s="127"/>
      <c r="E36" s="128">
        <v>43374</v>
      </c>
      <c r="F36" s="126"/>
      <c r="G36" s="127"/>
      <c r="I36" s="128">
        <v>43374</v>
      </c>
      <c r="J36" s="126"/>
      <c r="K36" s="127"/>
      <c r="M36" s="128">
        <v>43374</v>
      </c>
      <c r="N36" s="126"/>
      <c r="O36" s="127"/>
    </row>
    <row r="37" spans="1:15">
      <c r="A37" s="128">
        <v>43405</v>
      </c>
      <c r="B37" s="126"/>
      <c r="C37" s="127"/>
      <c r="E37" s="128">
        <v>43405</v>
      </c>
      <c r="F37" s="139"/>
      <c r="G37" s="127"/>
      <c r="I37" s="128">
        <v>43405</v>
      </c>
      <c r="J37" s="126"/>
      <c r="K37" s="127"/>
      <c r="M37" s="128">
        <v>43405</v>
      </c>
      <c r="N37" s="126"/>
      <c r="O37" s="127"/>
    </row>
    <row r="38" spans="1:15" ht="15.75" thickBot="1">
      <c r="A38" s="128">
        <v>43435</v>
      </c>
      <c r="B38" s="144"/>
      <c r="C38" s="127"/>
      <c r="E38" s="128">
        <v>43435</v>
      </c>
      <c r="F38" s="130"/>
      <c r="G38" s="127"/>
      <c r="I38" s="129">
        <v>43435</v>
      </c>
      <c r="J38" s="144"/>
      <c r="K38" s="127"/>
      <c r="M38" s="129">
        <v>43435</v>
      </c>
      <c r="N38" s="144"/>
      <c r="O38" s="127"/>
    </row>
    <row r="39" spans="1:15">
      <c r="B39" s="118"/>
      <c r="C39" s="118"/>
    </row>
    <row r="40" spans="1:15" ht="15.75" thickBot="1">
      <c r="B40" s="118"/>
      <c r="C40" s="118"/>
    </row>
    <row r="41" spans="1:15" ht="30.75" customHeight="1" thickBot="1">
      <c r="A41" s="269" t="str">
        <f>'10 UNIDADES + demandadas 2019'!A15</f>
        <v>Subprefeitura Penha</v>
      </c>
      <c r="B41" s="270"/>
      <c r="C41" s="271"/>
      <c r="E41" s="269" t="str">
        <f>'10 UNIDADES + demandadas 2019'!A16</f>
        <v>Subprefeitura Campo Limpo</v>
      </c>
      <c r="F41" s="270"/>
      <c r="G41" s="271"/>
    </row>
    <row r="42" spans="1:15" ht="15.75" thickBot="1">
      <c r="A42" s="120" t="s">
        <v>87</v>
      </c>
      <c r="B42" s="119" t="s">
        <v>248</v>
      </c>
      <c r="C42" s="119" t="s">
        <v>249</v>
      </c>
      <c r="E42" s="120" t="s">
        <v>87</v>
      </c>
      <c r="F42" s="119" t="s">
        <v>248</v>
      </c>
      <c r="G42" s="119" t="s">
        <v>249</v>
      </c>
    </row>
    <row r="43" spans="1:15" ht="15.75" thickBot="1">
      <c r="A43" s="122">
        <v>43435</v>
      </c>
      <c r="B43" s="123">
        <v>37</v>
      </c>
      <c r="C43" s="127"/>
      <c r="E43" s="122">
        <v>43435</v>
      </c>
      <c r="F43" s="123">
        <v>27</v>
      </c>
      <c r="G43" s="127"/>
    </row>
    <row r="44" spans="1:15">
      <c r="A44" s="122">
        <v>43101</v>
      </c>
      <c r="B44" s="123">
        <f>'10 UNIDADES + demandadas 2019'!B15</f>
        <v>62</v>
      </c>
      <c r="C44" s="127">
        <f>((B44-B43)/B43)*100</f>
        <v>67.567567567567565</v>
      </c>
      <c r="E44" s="122">
        <v>43101</v>
      </c>
      <c r="F44" s="126">
        <f>'10 UNIDADES + demandadas 2019'!B16</f>
        <v>59</v>
      </c>
      <c r="G44" s="127">
        <f>((F44-F43)/F43)*100</f>
        <v>118.5185185185185</v>
      </c>
    </row>
    <row r="45" spans="1:15">
      <c r="A45" s="125">
        <v>43132</v>
      </c>
      <c r="B45" s="126"/>
      <c r="C45" s="127"/>
      <c r="E45" s="125">
        <v>43132</v>
      </c>
      <c r="F45" s="126"/>
      <c r="G45" s="127"/>
    </row>
    <row r="46" spans="1:15">
      <c r="A46" s="128">
        <v>43160</v>
      </c>
      <c r="B46" s="126"/>
      <c r="C46" s="127"/>
      <c r="E46" s="128">
        <v>43160</v>
      </c>
      <c r="F46" s="126"/>
      <c r="G46" s="127"/>
    </row>
    <row r="47" spans="1:15">
      <c r="A47" s="128">
        <v>43191</v>
      </c>
      <c r="B47" s="126"/>
      <c r="C47" s="127"/>
      <c r="E47" s="128">
        <v>43191</v>
      </c>
      <c r="F47" s="126"/>
      <c r="G47" s="127"/>
    </row>
    <row r="48" spans="1:15">
      <c r="A48" s="128">
        <v>43221</v>
      </c>
      <c r="B48" s="126"/>
      <c r="C48" s="127"/>
      <c r="E48" s="128">
        <v>43221</v>
      </c>
      <c r="F48" s="126"/>
      <c r="G48" s="127"/>
    </row>
    <row r="49" spans="1:11">
      <c r="A49" s="128">
        <v>43252</v>
      </c>
      <c r="B49" s="126"/>
      <c r="C49" s="127"/>
      <c r="E49" s="128">
        <v>43252</v>
      </c>
      <c r="F49" s="126"/>
      <c r="G49" s="127"/>
    </row>
    <row r="50" spans="1:11">
      <c r="A50" s="128">
        <v>43282</v>
      </c>
      <c r="B50" s="126"/>
      <c r="C50" s="127"/>
      <c r="E50" s="128">
        <v>43282</v>
      </c>
      <c r="F50" s="126"/>
      <c r="G50" s="127"/>
    </row>
    <row r="51" spans="1:11">
      <c r="A51" s="128">
        <v>43313</v>
      </c>
      <c r="B51" s="126"/>
      <c r="C51" s="127"/>
      <c r="E51" s="128">
        <v>43313</v>
      </c>
      <c r="F51" s="126"/>
      <c r="G51" s="127"/>
    </row>
    <row r="52" spans="1:11">
      <c r="A52" s="128">
        <v>43344</v>
      </c>
      <c r="B52" s="126"/>
      <c r="C52" s="127"/>
      <c r="E52" s="128">
        <v>43344</v>
      </c>
      <c r="F52" s="126"/>
      <c r="G52" s="127"/>
    </row>
    <row r="53" spans="1:11">
      <c r="A53" s="128">
        <v>43374</v>
      </c>
      <c r="B53" s="126"/>
      <c r="C53" s="127"/>
      <c r="E53" s="128">
        <v>43374</v>
      </c>
      <c r="F53" s="126"/>
      <c r="G53" s="127"/>
    </row>
    <row r="54" spans="1:11">
      <c r="A54" s="128">
        <v>43405</v>
      </c>
      <c r="B54" s="126"/>
      <c r="C54" s="127"/>
      <c r="E54" s="128">
        <v>43405</v>
      </c>
      <c r="F54" s="126"/>
      <c r="G54" s="127"/>
    </row>
    <row r="55" spans="1:11" ht="15.75" thickBot="1">
      <c r="A55" s="128">
        <v>43435</v>
      </c>
      <c r="B55" s="144"/>
      <c r="C55" s="127"/>
      <c r="E55" s="129">
        <v>43435</v>
      </c>
      <c r="F55" s="144"/>
      <c r="G55" s="127"/>
    </row>
    <row r="56" spans="1:11">
      <c r="B56" s="118"/>
      <c r="C56" s="118"/>
    </row>
    <row r="57" spans="1:11">
      <c r="B57" s="118"/>
      <c r="C57" s="118"/>
    </row>
    <row r="58" spans="1:11">
      <c r="A58" s="131" t="s">
        <v>250</v>
      </c>
    </row>
    <row r="59" spans="1:11">
      <c r="A59" s="131"/>
    </row>
    <row r="60" spans="1:11">
      <c r="A60" s="131" t="s">
        <v>251</v>
      </c>
    </row>
    <row r="61" spans="1:11">
      <c r="A61" s="131"/>
    </row>
    <row r="62" spans="1:11">
      <c r="A62" s="133" t="s">
        <v>252</v>
      </c>
    </row>
    <row r="64" spans="1:11" ht="57" customHeight="1">
      <c r="A64" s="266" t="s">
        <v>261</v>
      </c>
      <c r="B64" s="266"/>
      <c r="C64" s="266"/>
      <c r="D64" s="267"/>
      <c r="F64" s="272" t="s">
        <v>262</v>
      </c>
      <c r="G64" s="272"/>
      <c r="H64" s="272"/>
      <c r="I64" s="267"/>
      <c r="J64" s="267"/>
      <c r="K64" s="135"/>
    </row>
    <row r="65" spans="1:17">
      <c r="A65" s="136"/>
      <c r="B65" s="137"/>
      <c r="C65" s="137"/>
      <c r="D65" s="137"/>
      <c r="E65" s="137"/>
      <c r="F65" s="137"/>
      <c r="G65" s="137"/>
      <c r="H65" s="137"/>
      <c r="I65" s="137"/>
    </row>
    <row r="66" spans="1:17" ht="81" customHeight="1">
      <c r="A66" s="266" t="s">
        <v>263</v>
      </c>
      <c r="B66" s="267"/>
      <c r="C66" s="267"/>
      <c r="D66" s="267"/>
      <c r="F66" s="266"/>
      <c r="G66" s="266"/>
      <c r="H66" s="266"/>
      <c r="I66" s="267"/>
      <c r="J66" s="267"/>
      <c r="K66" s="135"/>
      <c r="Q66" s="117"/>
    </row>
    <row r="67" spans="1:17">
      <c r="A67" s="134"/>
      <c r="B67" s="137"/>
      <c r="C67" s="137"/>
      <c r="D67" s="137"/>
      <c r="E67" s="137"/>
      <c r="F67" s="137"/>
      <c r="G67" s="137"/>
      <c r="H67" s="137"/>
      <c r="I67" s="137"/>
    </row>
    <row r="68" spans="1:17" ht="85.5" customHeight="1">
      <c r="B68" s="118"/>
      <c r="C68" s="118"/>
      <c r="F68" s="272"/>
      <c r="G68" s="272"/>
      <c r="H68" s="272"/>
      <c r="I68" s="272"/>
      <c r="J68" s="272"/>
      <c r="K68" s="272"/>
    </row>
    <row r="69" spans="1:17">
      <c r="A69" s="136"/>
      <c r="B69" s="137"/>
      <c r="C69" s="137"/>
      <c r="D69" s="137"/>
      <c r="E69" s="137"/>
      <c r="F69" s="137"/>
      <c r="G69" s="137"/>
      <c r="H69" s="137"/>
      <c r="I69" s="137"/>
    </row>
    <row r="70" spans="1:17" ht="56.25" customHeight="1">
      <c r="A70" s="268"/>
      <c r="B70" s="267"/>
      <c r="C70" s="267"/>
      <c r="D70" s="267"/>
      <c r="E70" s="137"/>
      <c r="F70" s="137"/>
      <c r="G70" s="137"/>
      <c r="H70" s="137"/>
      <c r="I70" s="137"/>
    </row>
  </sheetData>
  <mergeCells count="16">
    <mergeCell ref="E7:G7"/>
    <mergeCell ref="A7:C7"/>
    <mergeCell ref="E41:G41"/>
    <mergeCell ref="I7:K7"/>
    <mergeCell ref="E24:G24"/>
    <mergeCell ref="M7:O7"/>
    <mergeCell ref="M24:O24"/>
    <mergeCell ref="I24:K24"/>
    <mergeCell ref="F66:J66"/>
    <mergeCell ref="A66:D66"/>
    <mergeCell ref="A70:D70"/>
    <mergeCell ref="A41:C41"/>
    <mergeCell ref="A24:C24"/>
    <mergeCell ref="F68:K68"/>
    <mergeCell ref="F64:J64"/>
    <mergeCell ref="A64:D64"/>
  </mergeCells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workbookViewId="0">
      <selection activeCell="H15" sqref="H15"/>
    </sheetView>
  </sheetViews>
  <sheetFormatPr defaultColWidth="5.5703125" defaultRowHeight="14.25"/>
  <cols>
    <col min="1" max="1" width="58.28515625" style="55" customWidth="1"/>
    <col min="2" max="2" width="6.85546875" style="55" bestFit="1" customWidth="1"/>
    <col min="3" max="4" width="7.5703125" style="55" bestFit="1" customWidth="1"/>
    <col min="5" max="5" width="7.5703125" style="56" hidden="1" customWidth="1"/>
    <col min="6" max="6" width="7.140625" style="55" bestFit="1" customWidth="1"/>
    <col min="7" max="238" width="9.140625" style="55" customWidth="1"/>
    <col min="239" max="239" width="58.28515625" style="55" customWidth="1"/>
    <col min="240" max="240" width="3.7109375" style="55" bestFit="1" customWidth="1"/>
    <col min="241" max="241" width="5.5703125" style="55" bestFit="1" customWidth="1"/>
    <col min="242" max="16384" width="5.5703125" style="55"/>
  </cols>
  <sheetData>
    <row r="1" spans="1:6" ht="15">
      <c r="A1" s="26" t="s">
        <v>80</v>
      </c>
      <c r="B1" s="26"/>
    </row>
    <row r="2" spans="1:6" ht="15">
      <c r="A2" s="2" t="s">
        <v>81</v>
      </c>
      <c r="B2" s="2"/>
    </row>
    <row r="3" spans="1:6" ht="15">
      <c r="A3" s="2"/>
      <c r="B3" s="2"/>
    </row>
    <row r="4" spans="1:6" ht="15">
      <c r="A4" s="2" t="s">
        <v>246</v>
      </c>
      <c r="B4" s="2"/>
    </row>
    <row r="5" spans="1:6" ht="15" thickBot="1"/>
    <row r="6" spans="1:6" ht="15.75" thickBot="1">
      <c r="A6" s="27" t="s">
        <v>158</v>
      </c>
      <c r="B6" s="54">
        <v>43466</v>
      </c>
      <c r="C6" s="54">
        <v>43435</v>
      </c>
      <c r="D6" s="54">
        <v>43405</v>
      </c>
      <c r="E6" s="54">
        <v>43313</v>
      </c>
      <c r="F6" s="28" t="s">
        <v>83</v>
      </c>
    </row>
    <row r="7" spans="1:6" ht="15" thickBot="1">
      <c r="A7" s="29" t="s">
        <v>165</v>
      </c>
      <c r="B7" s="107">
        <v>320</v>
      </c>
      <c r="C7" s="109">
        <v>263</v>
      </c>
      <c r="D7" s="107">
        <v>193</v>
      </c>
      <c r="E7" s="36">
        <f t="shared" ref="E7:E16" si="0">AVERAGE(B7:D7)</f>
        <v>258.66666666666669</v>
      </c>
      <c r="F7" s="228">
        <f>AVERAGE(B7:D7)</f>
        <v>258.66666666666669</v>
      </c>
    </row>
    <row r="8" spans="1:6" ht="15" customHeight="1" thickBot="1">
      <c r="A8" s="31" t="s">
        <v>19</v>
      </c>
      <c r="B8" s="107">
        <v>200</v>
      </c>
      <c r="C8" s="242">
        <v>144</v>
      </c>
      <c r="D8" s="108">
        <v>109</v>
      </c>
      <c r="E8" s="36">
        <f t="shared" si="0"/>
        <v>151</v>
      </c>
      <c r="F8" s="228">
        <f t="shared" ref="F8:F16" si="1">AVERAGE(B8:D8)</f>
        <v>151</v>
      </c>
    </row>
    <row r="9" spans="1:6" ht="15" thickBot="1">
      <c r="A9" s="29" t="s">
        <v>169</v>
      </c>
      <c r="B9" s="107">
        <v>172</v>
      </c>
      <c r="C9" s="109">
        <v>94</v>
      </c>
      <c r="D9" s="107">
        <v>134</v>
      </c>
      <c r="E9" s="36">
        <f t="shared" si="0"/>
        <v>133.33333333333334</v>
      </c>
      <c r="F9" s="228">
        <f t="shared" si="1"/>
        <v>133.33333333333334</v>
      </c>
    </row>
    <row r="10" spans="1:6" ht="15" thickBot="1">
      <c r="A10" s="29" t="s">
        <v>228</v>
      </c>
      <c r="B10" s="107">
        <v>63</v>
      </c>
      <c r="C10" s="109">
        <v>94</v>
      </c>
      <c r="D10" s="107">
        <v>115</v>
      </c>
      <c r="E10" s="36">
        <f t="shared" si="0"/>
        <v>90.666666666666671</v>
      </c>
      <c r="F10" s="228">
        <f t="shared" si="1"/>
        <v>90.666666666666671</v>
      </c>
    </row>
    <row r="11" spans="1:6" ht="15" thickBot="1">
      <c r="A11" s="29" t="s">
        <v>24</v>
      </c>
      <c r="B11" s="107">
        <v>110</v>
      </c>
      <c r="C11" s="109">
        <v>69</v>
      </c>
      <c r="D11" s="107">
        <v>65</v>
      </c>
      <c r="E11" s="36">
        <f t="shared" si="0"/>
        <v>81.333333333333329</v>
      </c>
      <c r="F11" s="228">
        <f t="shared" si="1"/>
        <v>81.333333333333329</v>
      </c>
    </row>
    <row r="12" spans="1:6" ht="15" customHeight="1" thickBot="1">
      <c r="A12" s="29" t="s">
        <v>178</v>
      </c>
      <c r="B12" s="107">
        <v>75</v>
      </c>
      <c r="C12" s="109">
        <v>61</v>
      </c>
      <c r="D12" s="107">
        <v>79</v>
      </c>
      <c r="E12" s="36">
        <f t="shared" si="0"/>
        <v>71.666666666666671</v>
      </c>
      <c r="F12" s="228">
        <f t="shared" si="1"/>
        <v>71.666666666666671</v>
      </c>
    </row>
    <row r="13" spans="1:6" ht="15" thickBot="1">
      <c r="A13" s="31" t="s">
        <v>17</v>
      </c>
      <c r="B13" s="107">
        <v>53</v>
      </c>
      <c r="C13" s="242">
        <v>53</v>
      </c>
      <c r="D13" s="108">
        <v>79</v>
      </c>
      <c r="E13" s="36">
        <f t="shared" si="0"/>
        <v>61.666666666666664</v>
      </c>
      <c r="F13" s="228">
        <f t="shared" si="1"/>
        <v>61.666666666666664</v>
      </c>
    </row>
    <row r="14" spans="1:6" ht="15" thickBot="1">
      <c r="A14" s="29" t="s">
        <v>200</v>
      </c>
      <c r="B14" s="107">
        <v>75</v>
      </c>
      <c r="C14" s="109">
        <v>45</v>
      </c>
      <c r="D14" s="107">
        <v>47</v>
      </c>
      <c r="E14" s="36">
        <f t="shared" si="0"/>
        <v>55.666666666666664</v>
      </c>
      <c r="F14" s="228">
        <f t="shared" si="1"/>
        <v>55.666666666666664</v>
      </c>
    </row>
    <row r="15" spans="1:6" ht="15" thickBot="1">
      <c r="A15" s="29" t="s">
        <v>216</v>
      </c>
      <c r="B15" s="107">
        <v>59</v>
      </c>
      <c r="C15" s="109">
        <v>50</v>
      </c>
      <c r="D15" s="107">
        <v>42</v>
      </c>
      <c r="E15" s="36">
        <f t="shared" si="0"/>
        <v>50.333333333333336</v>
      </c>
      <c r="F15" s="228">
        <f t="shared" si="1"/>
        <v>50.333333333333336</v>
      </c>
    </row>
    <row r="16" spans="1:6" ht="15" thickBot="1">
      <c r="A16" s="29" t="s">
        <v>198</v>
      </c>
      <c r="B16" s="107">
        <v>70</v>
      </c>
      <c r="C16" s="109">
        <v>44</v>
      </c>
      <c r="D16" s="107">
        <v>34</v>
      </c>
      <c r="E16" s="36">
        <f t="shared" si="0"/>
        <v>49.333333333333336</v>
      </c>
      <c r="F16" s="228">
        <f t="shared" si="1"/>
        <v>49.333333333333336</v>
      </c>
    </row>
    <row r="17" spans="1:8" ht="15.75" thickBot="1">
      <c r="A17" s="44" t="s">
        <v>154</v>
      </c>
      <c r="B17" s="71">
        <f>SUM(B7:B16)</f>
        <v>1197</v>
      </c>
      <c r="C17" s="71">
        <f>SUM(C7:C16)</f>
        <v>917</v>
      </c>
      <c r="D17" s="71">
        <f>SUM(D7:D16)</f>
        <v>897</v>
      </c>
      <c r="E17" s="71">
        <f>SUM(E7:E16)</f>
        <v>1003.6666666666666</v>
      </c>
      <c r="F17" s="76">
        <f>SUM(F7:F16)</f>
        <v>1003.6666666666666</v>
      </c>
    </row>
    <row r="18" spans="1:8" s="66" customFormat="1" ht="15">
      <c r="A18" s="63"/>
      <c r="B18" s="63"/>
      <c r="C18" s="64"/>
      <c r="D18" s="64"/>
      <c r="E18" s="75"/>
    </row>
    <row r="19" spans="1:8" ht="57" customHeight="1">
      <c r="A19" s="67" t="s">
        <v>172</v>
      </c>
      <c r="B19" s="67"/>
      <c r="C19" s="67"/>
      <c r="D19" s="67"/>
      <c r="E19" s="273"/>
      <c r="F19" s="274"/>
      <c r="G19" s="251"/>
      <c r="H19" s="251"/>
    </row>
    <row r="20" spans="1:8">
      <c r="A20" s="68"/>
      <c r="B20" s="68"/>
      <c r="C20" s="69"/>
      <c r="D20" s="69"/>
    </row>
    <row r="21" spans="1:8" ht="82.5" customHeight="1">
      <c r="A21" s="67" t="s">
        <v>173</v>
      </c>
      <c r="B21" s="67"/>
      <c r="C21" s="67"/>
      <c r="D21" s="67"/>
      <c r="E21" s="251"/>
      <c r="F21" s="251"/>
      <c r="G21" s="251"/>
      <c r="H21" s="251"/>
    </row>
    <row r="22" spans="1:8">
      <c r="A22" s="67"/>
      <c r="B22" s="67"/>
      <c r="C22" s="69"/>
      <c r="D22" s="69"/>
    </row>
    <row r="23" spans="1:8" ht="66.75" customHeight="1">
      <c r="A23" s="67" t="s">
        <v>174</v>
      </c>
      <c r="B23" s="67"/>
      <c r="C23" s="67"/>
      <c r="D23" s="67"/>
      <c r="E23" s="251"/>
      <c r="F23" s="251"/>
      <c r="G23" s="251"/>
      <c r="H23" s="251"/>
    </row>
    <row r="24" spans="1:8">
      <c r="A24" s="68"/>
      <c r="B24" s="68"/>
      <c r="C24" s="69"/>
      <c r="D24" s="69"/>
    </row>
    <row r="25" spans="1:8" ht="38.25">
      <c r="A25" s="70" t="s">
        <v>175</v>
      </c>
      <c r="B25" s="70"/>
      <c r="C25" s="69"/>
      <c r="D25" s="69"/>
    </row>
    <row r="26" spans="1:8">
      <c r="C26" s="12"/>
      <c r="D26" s="12"/>
    </row>
    <row r="27" spans="1:8">
      <c r="C27" s="12"/>
      <c r="D27" s="12"/>
    </row>
    <row r="28" spans="1:8">
      <c r="C28" s="12"/>
      <c r="D28" s="12"/>
    </row>
    <row r="29" spans="1:8">
      <c r="C29" s="12"/>
      <c r="D29" s="12"/>
    </row>
    <row r="30" spans="1:8">
      <c r="C30" s="12"/>
      <c r="D30" s="12"/>
    </row>
    <row r="31" spans="1:8">
      <c r="C31" s="12"/>
      <c r="D31" s="12"/>
    </row>
    <row r="32" spans="1:8">
      <c r="C32" s="12"/>
      <c r="D32" s="12"/>
    </row>
    <row r="33" spans="3:4">
      <c r="C33" s="12"/>
      <c r="D33" s="12"/>
    </row>
    <row r="34" spans="3:4">
      <c r="C34" s="12"/>
      <c r="D34" s="12"/>
    </row>
    <row r="35" spans="3:4">
      <c r="C35" s="12"/>
      <c r="D35" s="12"/>
    </row>
    <row r="36" spans="3:4">
      <c r="C36" s="12"/>
      <c r="D36" s="12"/>
    </row>
    <row r="37" spans="3:4">
      <c r="C37" s="12"/>
      <c r="D37" s="12"/>
    </row>
    <row r="38" spans="3:4">
      <c r="C38" s="12"/>
      <c r="D38" s="12"/>
    </row>
    <row r="39" spans="3:4">
      <c r="C39" s="12"/>
      <c r="D39" s="12"/>
    </row>
    <row r="40" spans="3:4">
      <c r="C40" s="12"/>
      <c r="D40" s="12"/>
    </row>
    <row r="41" spans="3:4">
      <c r="C41" s="12"/>
      <c r="D41" s="12"/>
    </row>
  </sheetData>
  <mergeCells count="3">
    <mergeCell ref="E19:H19"/>
    <mergeCell ref="E21:H21"/>
    <mergeCell ref="E23:H23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41"/>
  <sheetViews>
    <sheetView workbookViewId="0">
      <selection activeCell="C21" sqref="C21"/>
    </sheetView>
  </sheetViews>
  <sheetFormatPr defaultColWidth="5.5703125" defaultRowHeight="14.25"/>
  <cols>
    <col min="1" max="1" width="58.28515625" style="55" customWidth="1"/>
    <col min="2" max="2" width="7.5703125" style="55" bestFit="1" customWidth="1"/>
    <col min="3" max="16" width="9.140625" style="55" customWidth="1"/>
    <col min="17" max="27" width="9.140625" style="142" customWidth="1"/>
    <col min="28" max="29" width="9.140625" style="97" customWidth="1"/>
    <col min="30" max="235" width="9.140625" style="55" customWidth="1"/>
    <col min="236" max="236" width="58.28515625" style="55" customWidth="1"/>
    <col min="237" max="237" width="3.7109375" style="55" bestFit="1" customWidth="1"/>
    <col min="238" max="238" width="5.5703125" style="55" bestFit="1" customWidth="1"/>
    <col min="239" max="16384" width="5.5703125" style="55"/>
  </cols>
  <sheetData>
    <row r="1" spans="1:30" ht="15">
      <c r="A1" s="26" t="s">
        <v>80</v>
      </c>
      <c r="Q1" s="141" t="str">
        <f>A7</f>
        <v>Autoridade Municipal de Limpeza  Urbana - AMLURB***</v>
      </c>
      <c r="R1" s="141" t="str">
        <f>A8</f>
        <v>Secretaria Municipal da Fazenda</v>
      </c>
      <c r="S1" s="222" t="str">
        <f>A9</f>
        <v>São Paulo Transportes - SPTRANS***</v>
      </c>
      <c r="T1" s="223" t="str">
        <f>A10</f>
        <v>Secretaria Municipal da Saúde</v>
      </c>
      <c r="U1" s="222" t="str">
        <f>A11</f>
        <v>Companhia de Engenharia de Tráfego - CET***</v>
      </c>
      <c r="V1" s="223" t="str">
        <f>A12</f>
        <v>Subprefeitura Itaquera</v>
      </c>
      <c r="W1" s="222" t="str">
        <f>A13</f>
        <v>Subprefeitura Ipiranga</v>
      </c>
      <c r="X1" s="222" t="str">
        <f>A14</f>
        <v>Secretaria Municipal das Prefeituras Regionais* ¹</v>
      </c>
      <c r="Y1" s="222" t="str">
        <f>A15</f>
        <v>Subprefeitura Penha</v>
      </c>
      <c r="Z1" s="222" t="str">
        <f>A16</f>
        <v>Subprefeitura Sé</v>
      </c>
      <c r="AA1" s="222" t="s">
        <v>154</v>
      </c>
      <c r="AB1" s="222"/>
      <c r="AC1" s="222"/>
    </row>
    <row r="2" spans="1:30" ht="15">
      <c r="A2" s="2" t="s">
        <v>81</v>
      </c>
      <c r="Q2" s="141">
        <f>B7</f>
        <v>320</v>
      </c>
      <c r="R2" s="141">
        <f>B8</f>
        <v>200</v>
      </c>
      <c r="S2" s="222">
        <f>B9</f>
        <v>172</v>
      </c>
      <c r="T2" s="222">
        <f>B10</f>
        <v>110</v>
      </c>
      <c r="U2" s="222">
        <f>B11</f>
        <v>75</v>
      </c>
      <c r="V2" s="222">
        <f>B12</f>
        <v>75</v>
      </c>
      <c r="W2" s="222">
        <f>B13</f>
        <v>70</v>
      </c>
      <c r="X2" s="222">
        <f>B14</f>
        <v>63</v>
      </c>
      <c r="Y2" s="222">
        <f>B15</f>
        <v>62</v>
      </c>
      <c r="Z2" s="222">
        <f>B16</f>
        <v>59</v>
      </c>
      <c r="AA2" s="222"/>
      <c r="AB2" s="222"/>
      <c r="AC2" s="222"/>
    </row>
    <row r="3" spans="1:30" ht="15">
      <c r="A3" s="2"/>
      <c r="Q3" s="141"/>
      <c r="S3" s="222"/>
      <c r="T3" s="222"/>
      <c r="U3" s="222"/>
      <c r="V3" s="222"/>
      <c r="W3" s="222"/>
      <c r="X3" s="222"/>
      <c r="Y3" s="222"/>
      <c r="Z3" s="222"/>
      <c r="AA3" s="221"/>
      <c r="AB3" s="222"/>
      <c r="AC3" s="222"/>
    </row>
    <row r="4" spans="1:30" ht="15">
      <c r="A4" s="2" t="s">
        <v>260</v>
      </c>
      <c r="Q4" s="141"/>
      <c r="R4" s="141"/>
      <c r="S4" s="222"/>
      <c r="T4" s="222"/>
      <c r="U4" s="222"/>
      <c r="V4" s="222"/>
      <c r="W4" s="222"/>
      <c r="X4" s="222"/>
      <c r="Y4" s="222"/>
      <c r="Z4" s="222"/>
      <c r="AA4" s="221"/>
      <c r="AB4" s="222"/>
      <c r="AC4" s="222"/>
    </row>
    <row r="5" spans="1:30" ht="15" thickBot="1">
      <c r="Q5" s="141"/>
      <c r="R5" s="141"/>
      <c r="S5" s="222"/>
      <c r="T5" s="222"/>
      <c r="U5" s="222"/>
      <c r="V5" s="222"/>
      <c r="W5" s="222"/>
      <c r="X5" s="222"/>
      <c r="Y5" s="222"/>
      <c r="Z5" s="222"/>
      <c r="AA5" s="222">
        <f>UNIDADES!B72</f>
        <v>2534</v>
      </c>
      <c r="AB5" s="222"/>
      <c r="AC5" s="222"/>
    </row>
    <row r="6" spans="1:30" ht="15.75" thickBot="1">
      <c r="A6" s="27" t="s">
        <v>158</v>
      </c>
      <c r="B6" s="54">
        <v>43466</v>
      </c>
      <c r="Q6" s="141"/>
      <c r="R6" s="141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30">
      <c r="A7" s="29" t="s">
        <v>165</v>
      </c>
      <c r="B7" s="30">
        <v>320</v>
      </c>
      <c r="Q7" s="141"/>
      <c r="R7" s="141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97"/>
    </row>
    <row r="8" spans="1:30">
      <c r="A8" s="31" t="s">
        <v>19</v>
      </c>
      <c r="B8" s="30">
        <v>200</v>
      </c>
      <c r="Q8" s="141"/>
      <c r="R8" s="141"/>
      <c r="S8" s="222"/>
      <c r="T8" s="222"/>
      <c r="U8" s="222"/>
      <c r="V8" s="222"/>
      <c r="W8" s="222"/>
      <c r="X8" s="221"/>
      <c r="Y8" s="222"/>
      <c r="Z8" s="222"/>
      <c r="AA8" s="222"/>
      <c r="AB8" s="222"/>
      <c r="AC8" s="222"/>
      <c r="AD8" s="97"/>
    </row>
    <row r="9" spans="1:30" ht="15" customHeight="1">
      <c r="A9" s="29" t="s">
        <v>169</v>
      </c>
      <c r="B9" s="30">
        <v>172</v>
      </c>
      <c r="Q9" s="141"/>
      <c r="R9" s="141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97"/>
    </row>
    <row r="10" spans="1:30">
      <c r="A10" s="31" t="s">
        <v>24</v>
      </c>
      <c r="B10" s="30">
        <v>110</v>
      </c>
      <c r="AD10" s="97"/>
    </row>
    <row r="11" spans="1:30">
      <c r="A11" s="29" t="s">
        <v>178</v>
      </c>
      <c r="B11" s="30">
        <v>75</v>
      </c>
      <c r="AD11" s="97"/>
    </row>
    <row r="12" spans="1:30">
      <c r="A12" s="29" t="s">
        <v>200</v>
      </c>
      <c r="B12" s="30">
        <v>75</v>
      </c>
      <c r="AD12" s="97"/>
    </row>
    <row r="13" spans="1:30" ht="15" customHeight="1">
      <c r="A13" s="29" t="s">
        <v>198</v>
      </c>
      <c r="B13" s="30">
        <v>70</v>
      </c>
      <c r="AD13" s="97"/>
    </row>
    <row r="14" spans="1:30">
      <c r="A14" s="29" t="s">
        <v>228</v>
      </c>
      <c r="B14" s="30">
        <v>63</v>
      </c>
      <c r="AD14" s="97"/>
    </row>
    <row r="15" spans="1:30">
      <c r="A15" s="95" t="s">
        <v>207</v>
      </c>
      <c r="B15" s="30">
        <v>62</v>
      </c>
      <c r="AD15" s="97"/>
    </row>
    <row r="16" spans="1:30" ht="15" thickBot="1">
      <c r="A16" s="29" t="s">
        <v>216</v>
      </c>
      <c r="B16" s="30">
        <v>59</v>
      </c>
    </row>
    <row r="17" spans="1:29" ht="15.75" thickBot="1">
      <c r="A17" s="44" t="s">
        <v>154</v>
      </c>
      <c r="B17" s="48">
        <f>SUM(B7:B16)</f>
        <v>1206</v>
      </c>
    </row>
    <row r="18" spans="1:29" s="66" customFormat="1" ht="15">
      <c r="A18" s="63"/>
      <c r="B18" s="64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38"/>
      <c r="AC18" s="138"/>
    </row>
    <row r="19" spans="1:29" ht="45.75" customHeight="1">
      <c r="A19" s="67" t="s">
        <v>172</v>
      </c>
      <c r="B19" s="67"/>
    </row>
    <row r="20" spans="1:29">
      <c r="A20" s="68"/>
      <c r="B20" s="69"/>
    </row>
    <row r="21" spans="1:29" ht="82.5" customHeight="1">
      <c r="A21" s="67" t="s">
        <v>173</v>
      </c>
      <c r="B21" s="67"/>
    </row>
    <row r="22" spans="1:29">
      <c r="A22" s="67"/>
      <c r="B22" s="69"/>
    </row>
    <row r="23" spans="1:29" ht="66.75" customHeight="1">
      <c r="A23" s="67" t="s">
        <v>174</v>
      </c>
      <c r="B23" s="67"/>
    </row>
    <row r="24" spans="1:29">
      <c r="A24" s="68"/>
      <c r="B24" s="69"/>
    </row>
    <row r="25" spans="1:29" ht="38.25">
      <c r="A25" s="70" t="s">
        <v>175</v>
      </c>
      <c r="B25" s="69"/>
    </row>
    <row r="26" spans="1:29">
      <c r="B26" s="12"/>
    </row>
    <row r="27" spans="1:29">
      <c r="B27" s="12"/>
    </row>
    <row r="28" spans="1:29">
      <c r="B28" s="12"/>
    </row>
    <row r="29" spans="1:29">
      <c r="B29" s="12"/>
    </row>
    <row r="30" spans="1:29">
      <c r="B30" s="12"/>
    </row>
    <row r="31" spans="1:29">
      <c r="B31" s="12"/>
    </row>
    <row r="32" spans="1:29">
      <c r="B32" s="12"/>
    </row>
    <row r="33" spans="2:2">
      <c r="B33" s="12"/>
    </row>
    <row r="34" spans="2:2">
      <c r="B34" s="12"/>
    </row>
    <row r="35" spans="2:2">
      <c r="B35" s="12"/>
    </row>
    <row r="36" spans="2:2">
      <c r="B36" s="12"/>
    </row>
    <row r="37" spans="2:2">
      <c r="B37" s="12"/>
    </row>
    <row r="38" spans="2:2">
      <c r="B38" s="12"/>
    </row>
    <row r="39" spans="2:2">
      <c r="B39" s="12"/>
    </row>
    <row r="40" spans="2:2">
      <c r="B40" s="12"/>
    </row>
    <row r="41" spans="2:2">
      <c r="B41" s="12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9"/>
  <sheetViews>
    <sheetView topLeftCell="A151" workbookViewId="0">
      <selection activeCell="A163" sqref="A163:B172"/>
    </sheetView>
  </sheetViews>
  <sheetFormatPr defaultRowHeight="15"/>
  <cols>
    <col min="1" max="1" width="34" customWidth="1"/>
  </cols>
  <sheetData>
    <row r="1" spans="1:2" s="1" customFormat="1" ht="15.75" thickBot="1">
      <c r="A1" s="17" t="s">
        <v>89</v>
      </c>
      <c r="B1" s="77">
        <v>43435</v>
      </c>
    </row>
    <row r="2" spans="1:2" s="18" customFormat="1">
      <c r="A2" s="150" t="s">
        <v>2</v>
      </c>
      <c r="B2" s="152">
        <v>235</v>
      </c>
    </row>
    <row r="3" spans="1:2" s="18" customFormat="1">
      <c r="A3" s="92" t="s">
        <v>147</v>
      </c>
      <c r="B3" s="154">
        <v>193</v>
      </c>
    </row>
    <row r="4" spans="1:2" s="18" customFormat="1">
      <c r="A4" s="92" t="s">
        <v>7</v>
      </c>
      <c r="B4" s="154">
        <f>137+6</f>
        <v>143</v>
      </c>
    </row>
    <row r="5" spans="1:2" s="18" customFormat="1">
      <c r="A5" s="92" t="s">
        <v>11</v>
      </c>
      <c r="B5" s="154">
        <v>108</v>
      </c>
    </row>
    <row r="6" spans="1:2" s="1" customFormat="1">
      <c r="A6" s="19" t="s">
        <v>142</v>
      </c>
      <c r="B6" s="94">
        <v>97</v>
      </c>
    </row>
    <row r="7" spans="1:2" s="1" customFormat="1">
      <c r="A7" s="19" t="s">
        <v>9</v>
      </c>
      <c r="B7" s="94">
        <v>71</v>
      </c>
    </row>
    <row r="8" spans="1:2" s="1" customFormat="1">
      <c r="A8" s="19" t="s">
        <v>8</v>
      </c>
      <c r="B8" s="94">
        <v>67</v>
      </c>
    </row>
    <row r="9" spans="1:2" s="1" customFormat="1">
      <c r="A9" s="19" t="s">
        <v>4</v>
      </c>
      <c r="B9" s="94">
        <v>59</v>
      </c>
    </row>
    <row r="10" spans="1:2" s="1" customFormat="1">
      <c r="A10" s="19" t="s">
        <v>77</v>
      </c>
      <c r="B10" s="94">
        <v>55</v>
      </c>
    </row>
    <row r="11" spans="1:2" s="1" customFormat="1">
      <c r="A11" s="19" t="s">
        <v>93</v>
      </c>
      <c r="B11" s="94">
        <v>48</v>
      </c>
    </row>
    <row r="12" spans="1:2" s="1" customFormat="1">
      <c r="A12" s="19" t="s">
        <v>13</v>
      </c>
      <c r="B12" s="94">
        <v>48</v>
      </c>
    </row>
    <row r="13" spans="1:2" s="1" customFormat="1">
      <c r="A13" s="19" t="s">
        <v>133</v>
      </c>
      <c r="B13" s="94">
        <v>45</v>
      </c>
    </row>
    <row r="14" spans="1:2" s="1" customFormat="1">
      <c r="A14" s="19" t="s">
        <v>6</v>
      </c>
      <c r="B14" s="94">
        <v>42</v>
      </c>
    </row>
    <row r="15" spans="1:2" s="1" customFormat="1">
      <c r="A15" s="19" t="s">
        <v>5</v>
      </c>
      <c r="B15" s="94">
        <v>42</v>
      </c>
    </row>
    <row r="16" spans="1:2" s="1" customFormat="1">
      <c r="A16" s="19" t="s">
        <v>145</v>
      </c>
      <c r="B16" s="94">
        <v>41</v>
      </c>
    </row>
    <row r="17" spans="1:2" s="1" customFormat="1">
      <c r="A17" s="19" t="s">
        <v>26</v>
      </c>
      <c r="B17" s="94">
        <v>26</v>
      </c>
    </row>
    <row r="18" spans="1:2" s="1" customFormat="1">
      <c r="A18" s="19" t="s">
        <v>10</v>
      </c>
      <c r="B18" s="94">
        <v>25</v>
      </c>
    </row>
    <row r="19" spans="1:2" s="1" customFormat="1">
      <c r="A19" s="19" t="s">
        <v>21</v>
      </c>
      <c r="B19" s="94">
        <v>25</v>
      </c>
    </row>
    <row r="20" spans="1:2" s="1" customFormat="1">
      <c r="A20" s="19" t="s">
        <v>67</v>
      </c>
      <c r="B20" s="94">
        <v>23</v>
      </c>
    </row>
    <row r="21" spans="1:2" s="1" customFormat="1">
      <c r="A21" s="19" t="s">
        <v>69</v>
      </c>
      <c r="B21" s="94">
        <v>20</v>
      </c>
    </row>
    <row r="22" spans="1:2" s="1" customFormat="1">
      <c r="A22" s="19" t="s">
        <v>20</v>
      </c>
      <c r="B22" s="94">
        <v>16</v>
      </c>
    </row>
    <row r="23" spans="1:2" s="1" customFormat="1">
      <c r="A23" s="19" t="s">
        <v>126</v>
      </c>
      <c r="B23" s="94">
        <v>13</v>
      </c>
    </row>
    <row r="24" spans="1:2" s="1" customFormat="1">
      <c r="A24" s="19" t="s">
        <v>90</v>
      </c>
      <c r="B24" s="94">
        <v>13</v>
      </c>
    </row>
    <row r="25" spans="1:2" s="1" customFormat="1">
      <c r="A25" s="19" t="s">
        <v>238</v>
      </c>
      <c r="B25" s="94">
        <v>13</v>
      </c>
    </row>
    <row r="26" spans="1:2" s="1" customFormat="1">
      <c r="A26" s="19" t="s">
        <v>111</v>
      </c>
      <c r="B26" s="94">
        <v>12</v>
      </c>
    </row>
    <row r="27" spans="1:2" s="1" customFormat="1">
      <c r="A27" s="19" t="s">
        <v>78</v>
      </c>
      <c r="B27" s="94">
        <v>11</v>
      </c>
    </row>
    <row r="28" spans="1:2" s="1" customFormat="1">
      <c r="A28" s="19" t="s">
        <v>27</v>
      </c>
      <c r="B28" s="94">
        <v>11</v>
      </c>
    </row>
    <row r="29" spans="1:2" s="1" customFormat="1">
      <c r="A29" s="19" t="s">
        <v>51</v>
      </c>
      <c r="B29" s="94">
        <v>10</v>
      </c>
    </row>
    <row r="30" spans="1:2" s="1" customFormat="1">
      <c r="A30" s="19" t="s">
        <v>42</v>
      </c>
      <c r="B30" s="94">
        <v>10</v>
      </c>
    </row>
    <row r="31" spans="1:2" s="1" customFormat="1">
      <c r="A31" s="19" t="s">
        <v>25</v>
      </c>
      <c r="B31" s="94">
        <v>10</v>
      </c>
    </row>
    <row r="32" spans="1:2" s="1" customFormat="1">
      <c r="A32" s="19" t="s">
        <v>63</v>
      </c>
      <c r="B32" s="94">
        <v>9</v>
      </c>
    </row>
    <row r="33" spans="1:2" s="1" customFormat="1">
      <c r="A33" s="19" t="s">
        <v>35</v>
      </c>
      <c r="B33" s="94">
        <v>8</v>
      </c>
    </row>
    <row r="34" spans="1:2" s="1" customFormat="1">
      <c r="A34" s="19" t="s">
        <v>58</v>
      </c>
      <c r="B34" s="94">
        <v>8</v>
      </c>
    </row>
    <row r="35" spans="1:2" s="1" customFormat="1">
      <c r="A35" s="19" t="s">
        <v>45</v>
      </c>
      <c r="B35" s="94">
        <v>7</v>
      </c>
    </row>
    <row r="36" spans="1:2" s="1" customFormat="1">
      <c r="A36" s="19" t="s">
        <v>66</v>
      </c>
      <c r="B36" s="94">
        <v>7</v>
      </c>
    </row>
    <row r="37" spans="1:2" s="1" customFormat="1">
      <c r="A37" s="19" t="s">
        <v>12</v>
      </c>
      <c r="B37" s="94">
        <v>7</v>
      </c>
    </row>
    <row r="38" spans="1:2" s="1" customFormat="1">
      <c r="A38" s="19" t="s">
        <v>71</v>
      </c>
      <c r="B38" s="94">
        <v>7</v>
      </c>
    </row>
    <row r="39" spans="1:2" s="1" customFormat="1">
      <c r="A39" s="19" t="s">
        <v>129</v>
      </c>
      <c r="B39" s="94">
        <v>6</v>
      </c>
    </row>
    <row r="40" spans="1:2" s="1" customFormat="1">
      <c r="A40" s="19" t="s">
        <v>40</v>
      </c>
      <c r="B40" s="94">
        <v>6</v>
      </c>
    </row>
    <row r="41" spans="1:2" s="1" customFormat="1">
      <c r="A41" s="19" t="s">
        <v>31</v>
      </c>
      <c r="B41" s="94">
        <v>6</v>
      </c>
    </row>
    <row r="42" spans="1:2" s="1" customFormat="1">
      <c r="A42" s="19" t="s">
        <v>23</v>
      </c>
      <c r="B42" s="94">
        <v>5</v>
      </c>
    </row>
    <row r="43" spans="1:2" s="1" customFormat="1">
      <c r="A43" s="19" t="s">
        <v>36</v>
      </c>
      <c r="B43" s="94">
        <v>5</v>
      </c>
    </row>
    <row r="44" spans="1:2" s="1" customFormat="1">
      <c r="A44" s="19" t="s">
        <v>54</v>
      </c>
      <c r="B44" s="94">
        <v>5</v>
      </c>
    </row>
    <row r="45" spans="1:2" s="1" customFormat="1">
      <c r="A45" s="19" t="s">
        <v>68</v>
      </c>
      <c r="B45" s="94">
        <v>5</v>
      </c>
    </row>
    <row r="46" spans="1:2" s="1" customFormat="1">
      <c r="A46" s="19" t="s">
        <v>150</v>
      </c>
      <c r="B46" s="94">
        <v>5</v>
      </c>
    </row>
    <row r="47" spans="1:2" s="1" customFormat="1">
      <c r="A47" s="19" t="s">
        <v>125</v>
      </c>
      <c r="B47" s="94">
        <v>5</v>
      </c>
    </row>
    <row r="48" spans="1:2" s="1" customFormat="1">
      <c r="A48" s="19" t="s">
        <v>185</v>
      </c>
      <c r="B48" s="94">
        <v>5</v>
      </c>
    </row>
    <row r="49" spans="1:2" s="1" customFormat="1">
      <c r="A49" s="19" t="s">
        <v>3</v>
      </c>
      <c r="B49" s="94">
        <v>5</v>
      </c>
    </row>
    <row r="50" spans="1:2" s="1" customFormat="1">
      <c r="A50" s="151" t="s">
        <v>254</v>
      </c>
      <c r="B50" s="153">
        <v>5</v>
      </c>
    </row>
    <row r="51" spans="1:2" s="1" customFormat="1">
      <c r="A51" s="19" t="s">
        <v>29</v>
      </c>
      <c r="B51" s="94">
        <v>5</v>
      </c>
    </row>
    <row r="52" spans="1:2" s="1" customFormat="1">
      <c r="A52" s="19" t="s">
        <v>104</v>
      </c>
      <c r="B52" s="94">
        <v>4</v>
      </c>
    </row>
    <row r="53" spans="1:2" s="1" customFormat="1">
      <c r="A53" s="19" t="s">
        <v>258</v>
      </c>
      <c r="B53" s="94">
        <v>4</v>
      </c>
    </row>
    <row r="54" spans="1:2" s="1" customFormat="1">
      <c r="A54" s="19" t="s">
        <v>38</v>
      </c>
      <c r="B54" s="94">
        <v>4</v>
      </c>
    </row>
    <row r="55" spans="1:2" s="1" customFormat="1">
      <c r="A55" s="19" t="s">
        <v>65</v>
      </c>
      <c r="B55" s="94">
        <v>4</v>
      </c>
    </row>
    <row r="56" spans="1:2" s="1" customFormat="1">
      <c r="A56" s="19" t="s">
        <v>97</v>
      </c>
      <c r="B56" s="94">
        <v>4</v>
      </c>
    </row>
    <row r="57" spans="1:2" s="1" customFormat="1">
      <c r="A57" s="19" t="s">
        <v>60</v>
      </c>
      <c r="B57" s="94">
        <v>4</v>
      </c>
    </row>
    <row r="58" spans="1:2" s="1" customFormat="1">
      <c r="A58" s="19" t="s">
        <v>103</v>
      </c>
      <c r="B58" s="94">
        <v>4</v>
      </c>
    </row>
    <row r="59" spans="1:2" s="1" customFormat="1">
      <c r="A59" s="19" t="s">
        <v>131</v>
      </c>
      <c r="B59" s="94">
        <v>3</v>
      </c>
    </row>
    <row r="60" spans="1:2" s="1" customFormat="1">
      <c r="A60" s="19" t="s">
        <v>109</v>
      </c>
      <c r="B60" s="94">
        <v>3</v>
      </c>
    </row>
    <row r="61" spans="1:2" s="1" customFormat="1">
      <c r="A61" s="19" t="s">
        <v>72</v>
      </c>
      <c r="B61" s="94">
        <v>3</v>
      </c>
    </row>
    <row r="62" spans="1:2" s="1" customFormat="1">
      <c r="A62" s="19" t="s">
        <v>48</v>
      </c>
      <c r="B62" s="94">
        <v>3</v>
      </c>
    </row>
    <row r="63" spans="1:2" s="1" customFormat="1">
      <c r="A63" s="19" t="s">
        <v>37</v>
      </c>
      <c r="B63" s="94">
        <v>3</v>
      </c>
    </row>
    <row r="64" spans="1:2" s="1" customFormat="1">
      <c r="A64" s="19" t="s">
        <v>180</v>
      </c>
      <c r="B64" s="94">
        <v>3</v>
      </c>
    </row>
    <row r="65" spans="1:2" s="1" customFormat="1">
      <c r="A65" s="19" t="s">
        <v>141</v>
      </c>
      <c r="B65" s="94">
        <v>3</v>
      </c>
    </row>
    <row r="66" spans="1:2" s="1" customFormat="1">
      <c r="A66" s="19" t="s">
        <v>115</v>
      </c>
      <c r="B66" s="94">
        <v>3</v>
      </c>
    </row>
    <row r="67" spans="1:2" s="1" customFormat="1">
      <c r="A67" s="19" t="s">
        <v>95</v>
      </c>
      <c r="B67" s="94">
        <v>3</v>
      </c>
    </row>
    <row r="68" spans="1:2" s="1" customFormat="1">
      <c r="A68" s="19" t="s">
        <v>64</v>
      </c>
      <c r="B68" s="94">
        <v>3</v>
      </c>
    </row>
    <row r="69" spans="1:2" s="1" customFormat="1">
      <c r="A69" s="19" t="s">
        <v>50</v>
      </c>
      <c r="B69" s="94">
        <v>2</v>
      </c>
    </row>
    <row r="70" spans="1:2" s="1" customFormat="1">
      <c r="A70" s="19" t="s">
        <v>92</v>
      </c>
      <c r="B70" s="94">
        <v>2</v>
      </c>
    </row>
    <row r="71" spans="1:2" s="1" customFormat="1">
      <c r="A71" s="19" t="s">
        <v>56</v>
      </c>
      <c r="B71" s="94">
        <v>2</v>
      </c>
    </row>
    <row r="72" spans="1:2" s="1" customFormat="1">
      <c r="A72" s="19" t="s">
        <v>117</v>
      </c>
      <c r="B72" s="94">
        <v>2</v>
      </c>
    </row>
    <row r="73" spans="1:2" s="1" customFormat="1">
      <c r="A73" s="19" t="s">
        <v>136</v>
      </c>
      <c r="B73" s="94">
        <v>2</v>
      </c>
    </row>
    <row r="74" spans="1:2" s="1" customFormat="1">
      <c r="A74" s="19" t="s">
        <v>74</v>
      </c>
      <c r="B74" s="94">
        <v>2</v>
      </c>
    </row>
    <row r="75" spans="1:2" s="1" customFormat="1">
      <c r="A75" s="19" t="s">
        <v>151</v>
      </c>
      <c r="B75" s="94">
        <v>2</v>
      </c>
    </row>
    <row r="76" spans="1:2" s="1" customFormat="1">
      <c r="A76" s="19" t="s">
        <v>119</v>
      </c>
      <c r="B76" s="94">
        <v>2</v>
      </c>
    </row>
    <row r="77" spans="1:2" s="1" customFormat="1">
      <c r="A77" s="19" t="s">
        <v>33</v>
      </c>
      <c r="B77" s="94">
        <v>2</v>
      </c>
    </row>
    <row r="78" spans="1:2" s="1" customFormat="1">
      <c r="A78" s="19" t="s">
        <v>100</v>
      </c>
      <c r="B78" s="94">
        <v>2</v>
      </c>
    </row>
    <row r="79" spans="1:2" s="1" customFormat="1">
      <c r="A79" s="19" t="s">
        <v>22</v>
      </c>
      <c r="B79" s="94">
        <v>2</v>
      </c>
    </row>
    <row r="80" spans="1:2" s="1" customFormat="1">
      <c r="A80" s="19" t="s">
        <v>114</v>
      </c>
      <c r="B80" s="94">
        <v>2</v>
      </c>
    </row>
    <row r="81" spans="1:2" s="1" customFormat="1">
      <c r="A81" s="19" t="s">
        <v>55</v>
      </c>
      <c r="B81" s="94">
        <v>2</v>
      </c>
    </row>
    <row r="82" spans="1:2" s="1" customFormat="1">
      <c r="A82" s="19" t="s">
        <v>113</v>
      </c>
      <c r="B82" s="94">
        <v>2</v>
      </c>
    </row>
    <row r="83" spans="1:2" s="1" customFormat="1">
      <c r="A83" s="19" t="s">
        <v>153</v>
      </c>
      <c r="B83" s="94">
        <v>1</v>
      </c>
    </row>
    <row r="84" spans="1:2" s="1" customFormat="1">
      <c r="A84" s="19" t="s">
        <v>18</v>
      </c>
      <c r="B84" s="94">
        <v>1</v>
      </c>
    </row>
    <row r="85" spans="1:2" s="1" customFormat="1">
      <c r="A85" s="19" t="s">
        <v>181</v>
      </c>
      <c r="B85" s="94">
        <v>1</v>
      </c>
    </row>
    <row r="86" spans="1:2" s="1" customFormat="1">
      <c r="A86" s="19" t="s">
        <v>230</v>
      </c>
      <c r="B86" s="94">
        <v>1</v>
      </c>
    </row>
    <row r="87" spans="1:2" s="1" customFormat="1">
      <c r="A87" s="19" t="s">
        <v>190</v>
      </c>
      <c r="B87" s="94">
        <v>1</v>
      </c>
    </row>
    <row r="88" spans="1:2" s="1" customFormat="1">
      <c r="A88" s="19" t="s">
        <v>52</v>
      </c>
      <c r="B88" s="94">
        <v>1</v>
      </c>
    </row>
    <row r="89" spans="1:2" s="1" customFormat="1">
      <c r="A89" s="19" t="s">
        <v>106</v>
      </c>
      <c r="B89" s="94">
        <v>1</v>
      </c>
    </row>
    <row r="90" spans="1:2" s="1" customFormat="1">
      <c r="A90" s="19" t="s">
        <v>32</v>
      </c>
      <c r="B90" s="94">
        <v>1</v>
      </c>
    </row>
    <row r="91" spans="1:2" s="1" customFormat="1">
      <c r="A91" s="19" t="s">
        <v>41</v>
      </c>
      <c r="B91" s="94">
        <v>1</v>
      </c>
    </row>
    <row r="92" spans="1:2" s="1" customFormat="1">
      <c r="A92" s="19" t="s">
        <v>96</v>
      </c>
      <c r="B92" s="94">
        <v>1</v>
      </c>
    </row>
    <row r="93" spans="1:2" s="1" customFormat="1">
      <c r="A93" s="19" t="s">
        <v>107</v>
      </c>
      <c r="B93" s="94">
        <v>1</v>
      </c>
    </row>
    <row r="94" spans="1:2" s="1" customFormat="1">
      <c r="A94" s="19" t="s">
        <v>235</v>
      </c>
      <c r="B94" s="94">
        <v>1</v>
      </c>
    </row>
    <row r="95" spans="1:2" s="1" customFormat="1">
      <c r="A95" s="19" t="s">
        <v>256</v>
      </c>
      <c r="B95" s="94">
        <v>1</v>
      </c>
    </row>
    <row r="96" spans="1:2" s="1" customFormat="1">
      <c r="A96" s="19" t="s">
        <v>76</v>
      </c>
      <c r="B96" s="94">
        <v>1</v>
      </c>
    </row>
    <row r="97" spans="1:2" s="1" customFormat="1">
      <c r="A97" s="19" t="s">
        <v>123</v>
      </c>
      <c r="B97" s="94">
        <v>1</v>
      </c>
    </row>
    <row r="98" spans="1:2" s="1" customFormat="1">
      <c r="A98" s="19" t="s">
        <v>148</v>
      </c>
      <c r="B98" s="94">
        <v>1</v>
      </c>
    </row>
    <row r="99" spans="1:2" s="1" customFormat="1">
      <c r="A99" s="19" t="s">
        <v>57</v>
      </c>
      <c r="B99" s="94">
        <v>1</v>
      </c>
    </row>
    <row r="100" spans="1:2" s="1" customFormat="1">
      <c r="A100" s="19" t="s">
        <v>152</v>
      </c>
      <c r="B100" s="94">
        <v>1</v>
      </c>
    </row>
    <row r="101" spans="1:2" s="1" customFormat="1">
      <c r="A101" s="19" t="s">
        <v>292</v>
      </c>
      <c r="B101" s="94">
        <v>1</v>
      </c>
    </row>
    <row r="102" spans="1:2" s="1" customFormat="1">
      <c r="A102" s="19" t="s">
        <v>293</v>
      </c>
      <c r="B102" s="94">
        <v>1</v>
      </c>
    </row>
    <row r="103" spans="1:2" s="1" customFormat="1">
      <c r="A103" s="19" t="s">
        <v>294</v>
      </c>
      <c r="B103" s="94">
        <v>1</v>
      </c>
    </row>
    <row r="104" spans="1:2" s="1" customFormat="1">
      <c r="A104" s="19" t="s">
        <v>295</v>
      </c>
      <c r="B104" s="94">
        <v>1</v>
      </c>
    </row>
    <row r="105" spans="1:2" s="1" customFormat="1">
      <c r="A105" s="19" t="s">
        <v>296</v>
      </c>
      <c r="B105" s="94">
        <v>1</v>
      </c>
    </row>
    <row r="106" spans="1:2" s="1" customFormat="1">
      <c r="A106" s="19" t="s">
        <v>297</v>
      </c>
      <c r="B106" s="94">
        <v>1</v>
      </c>
    </row>
    <row r="107" spans="1:2" s="1" customFormat="1">
      <c r="A107" s="19" t="s">
        <v>143</v>
      </c>
      <c r="B107" s="94">
        <v>0</v>
      </c>
    </row>
    <row r="108" spans="1:2" s="1" customFormat="1">
      <c r="A108" s="151" t="s">
        <v>39</v>
      </c>
      <c r="B108" s="153">
        <v>0</v>
      </c>
    </row>
    <row r="109" spans="1:2" s="16" customFormat="1">
      <c r="A109" s="19" t="s">
        <v>135</v>
      </c>
      <c r="B109" s="94">
        <v>0</v>
      </c>
    </row>
    <row r="110" spans="1:2" s="16" customFormat="1">
      <c r="A110" s="19" t="s">
        <v>98</v>
      </c>
      <c r="B110" s="94">
        <v>0</v>
      </c>
    </row>
    <row r="111" spans="1:2" s="16" customFormat="1">
      <c r="A111" s="19" t="s">
        <v>99</v>
      </c>
      <c r="B111" s="94">
        <v>0</v>
      </c>
    </row>
    <row r="112" spans="1:2" s="16" customFormat="1">
      <c r="A112" s="19" t="s">
        <v>120</v>
      </c>
      <c r="B112" s="94">
        <v>0</v>
      </c>
    </row>
    <row r="113" spans="1:2" s="1" customFormat="1">
      <c r="A113" s="151" t="s">
        <v>229</v>
      </c>
      <c r="B113" s="153">
        <v>0</v>
      </c>
    </row>
    <row r="114" spans="1:2" s="1" customFormat="1">
      <c r="A114" s="19" t="s">
        <v>116</v>
      </c>
      <c r="B114" s="94">
        <v>0</v>
      </c>
    </row>
    <row r="115" spans="1:2" s="1" customFormat="1">
      <c r="A115" s="19" t="s">
        <v>140</v>
      </c>
      <c r="B115" s="94">
        <v>0</v>
      </c>
    </row>
    <row r="116" spans="1:2" s="1" customFormat="1">
      <c r="A116" s="19" t="s">
        <v>186</v>
      </c>
      <c r="B116" s="94">
        <v>0</v>
      </c>
    </row>
    <row r="117" spans="1:2" s="1" customFormat="1">
      <c r="A117" s="19" t="s">
        <v>102</v>
      </c>
      <c r="B117" s="94">
        <v>0</v>
      </c>
    </row>
    <row r="118" spans="1:2" s="1" customFormat="1">
      <c r="A118" s="19" t="s">
        <v>149</v>
      </c>
      <c r="B118" s="94">
        <v>0</v>
      </c>
    </row>
    <row r="119" spans="1:2" s="1" customFormat="1">
      <c r="A119" s="19" t="s">
        <v>130</v>
      </c>
      <c r="B119" s="94">
        <v>0</v>
      </c>
    </row>
    <row r="120" spans="1:2" s="1" customFormat="1">
      <c r="A120" s="19" t="s">
        <v>184</v>
      </c>
      <c r="B120" s="94">
        <v>0</v>
      </c>
    </row>
    <row r="121" spans="1:2" s="1" customFormat="1">
      <c r="A121" s="19" t="s">
        <v>134</v>
      </c>
      <c r="B121" s="94">
        <v>0</v>
      </c>
    </row>
    <row r="122" spans="1:2" s="1" customFormat="1">
      <c r="A122" s="19" t="s">
        <v>121</v>
      </c>
      <c r="B122" s="94">
        <v>0</v>
      </c>
    </row>
    <row r="123" spans="1:2" s="1" customFormat="1">
      <c r="A123" s="19" t="s">
        <v>124</v>
      </c>
      <c r="B123" s="94">
        <v>0</v>
      </c>
    </row>
    <row r="124" spans="1:2" s="1" customFormat="1">
      <c r="A124" s="19" t="s">
        <v>183</v>
      </c>
      <c r="B124" s="94">
        <v>0</v>
      </c>
    </row>
    <row r="125" spans="1:2" s="1" customFormat="1">
      <c r="A125" s="19" t="s">
        <v>137</v>
      </c>
      <c r="B125" s="94">
        <v>0</v>
      </c>
    </row>
    <row r="126" spans="1:2" s="1" customFormat="1">
      <c r="A126" s="19" t="s">
        <v>239</v>
      </c>
      <c r="B126" s="94">
        <v>0</v>
      </c>
    </row>
    <row r="127" spans="1:2" s="1" customFormat="1">
      <c r="A127" s="94" t="s">
        <v>259</v>
      </c>
      <c r="B127" s="94">
        <v>0</v>
      </c>
    </row>
    <row r="128" spans="1:2" s="1" customFormat="1">
      <c r="A128" s="19" t="s">
        <v>112</v>
      </c>
      <c r="B128" s="94">
        <v>0</v>
      </c>
    </row>
    <row r="129" spans="1:2" s="1" customFormat="1">
      <c r="A129" s="19" t="s">
        <v>128</v>
      </c>
      <c r="B129" s="94">
        <v>0</v>
      </c>
    </row>
    <row r="130" spans="1:2" s="1" customFormat="1">
      <c r="A130" s="19" t="s">
        <v>30</v>
      </c>
      <c r="B130" s="94">
        <v>0</v>
      </c>
    </row>
    <row r="131" spans="1:2" s="1" customFormat="1">
      <c r="A131" s="19" t="s">
        <v>105</v>
      </c>
      <c r="B131" s="94">
        <v>0</v>
      </c>
    </row>
    <row r="132" spans="1:2" s="1" customFormat="1">
      <c r="A132" s="19" t="s">
        <v>91</v>
      </c>
      <c r="B132" s="94">
        <v>0</v>
      </c>
    </row>
    <row r="133" spans="1:2" s="1" customFormat="1">
      <c r="A133" s="19" t="s">
        <v>118</v>
      </c>
      <c r="B133" s="94">
        <v>0</v>
      </c>
    </row>
    <row r="134" spans="1:2" s="1" customFormat="1">
      <c r="A134" s="19" t="s">
        <v>127</v>
      </c>
      <c r="B134" s="94">
        <v>0</v>
      </c>
    </row>
    <row r="135" spans="1:2" s="1" customFormat="1">
      <c r="A135" s="19" t="s">
        <v>237</v>
      </c>
      <c r="B135" s="94">
        <v>0</v>
      </c>
    </row>
    <row r="136" spans="1:2" s="1" customFormat="1">
      <c r="A136" s="19" t="s">
        <v>255</v>
      </c>
      <c r="B136" s="94">
        <v>0</v>
      </c>
    </row>
    <row r="137" spans="1:2" s="1" customFormat="1">
      <c r="A137" s="19" t="s">
        <v>257</v>
      </c>
      <c r="B137" s="94">
        <v>0</v>
      </c>
    </row>
    <row r="138" spans="1:2" s="1" customFormat="1">
      <c r="A138" s="19" t="s">
        <v>244</v>
      </c>
      <c r="B138" s="94">
        <v>0</v>
      </c>
    </row>
    <row r="139" spans="1:2" s="1" customFormat="1">
      <c r="A139" s="19" t="s">
        <v>101</v>
      </c>
      <c r="B139" s="94">
        <v>0</v>
      </c>
    </row>
    <row r="140" spans="1:2" s="1" customFormat="1">
      <c r="A140" s="151" t="s">
        <v>75</v>
      </c>
      <c r="B140" s="153">
        <v>0</v>
      </c>
    </row>
    <row r="141" spans="1:2" s="1" customFormat="1">
      <c r="A141" s="19" t="s">
        <v>182</v>
      </c>
      <c r="B141" s="94">
        <v>0</v>
      </c>
    </row>
    <row r="142" spans="1:2" s="1" customFormat="1">
      <c r="A142" s="19" t="s">
        <v>139</v>
      </c>
      <c r="B142" s="94">
        <v>0</v>
      </c>
    </row>
    <row r="143" spans="1:2" s="1" customFormat="1">
      <c r="A143" s="19" t="s">
        <v>138</v>
      </c>
      <c r="B143" s="94">
        <v>0</v>
      </c>
    </row>
    <row r="144" spans="1:2" s="1" customFormat="1">
      <c r="A144" s="19" t="s">
        <v>94</v>
      </c>
      <c r="B144" s="94">
        <v>0</v>
      </c>
    </row>
    <row r="145" spans="1:2" s="1" customFormat="1">
      <c r="A145" s="19" t="s">
        <v>108</v>
      </c>
      <c r="B145" s="94">
        <v>0</v>
      </c>
    </row>
    <row r="146" spans="1:2" s="1" customFormat="1">
      <c r="A146" s="19" t="s">
        <v>132</v>
      </c>
      <c r="B146" s="94">
        <v>0</v>
      </c>
    </row>
    <row r="147" spans="1:2" s="1" customFormat="1">
      <c r="A147" s="19" t="s">
        <v>73</v>
      </c>
      <c r="B147" s="94">
        <v>0</v>
      </c>
    </row>
    <row r="148" spans="1:2" s="1" customFormat="1">
      <c r="A148" s="19" t="s">
        <v>231</v>
      </c>
      <c r="B148" s="94">
        <v>0</v>
      </c>
    </row>
    <row r="149" spans="1:2" s="1" customFormat="1">
      <c r="A149" s="19" t="s">
        <v>70</v>
      </c>
      <c r="B149" s="94">
        <v>0</v>
      </c>
    </row>
    <row r="150" spans="1:2" s="1" customFormat="1">
      <c r="A150" s="19" t="s">
        <v>146</v>
      </c>
      <c r="B150" s="94">
        <v>0</v>
      </c>
    </row>
    <row r="151" spans="1:2" s="1" customFormat="1">
      <c r="A151" s="19" t="s">
        <v>232</v>
      </c>
      <c r="B151" s="94">
        <v>0</v>
      </c>
    </row>
    <row r="152" spans="1:2" s="1" customFormat="1">
      <c r="A152" s="19" t="s">
        <v>61</v>
      </c>
      <c r="B152" s="94">
        <v>0</v>
      </c>
    </row>
    <row r="153" spans="1:2" s="1" customFormat="1">
      <c r="A153" s="19" t="s">
        <v>187</v>
      </c>
      <c r="B153" s="94">
        <v>0</v>
      </c>
    </row>
    <row r="154" spans="1:2" s="1" customFormat="1">
      <c r="A154" s="19" t="s">
        <v>188</v>
      </c>
      <c r="B154" s="94">
        <v>0</v>
      </c>
    </row>
    <row r="155" spans="1:2" s="1" customFormat="1">
      <c r="A155" s="19" t="s">
        <v>189</v>
      </c>
      <c r="B155" s="94">
        <v>0</v>
      </c>
    </row>
    <row r="156" spans="1:2" s="1" customFormat="1">
      <c r="A156" s="19" t="s">
        <v>49</v>
      </c>
      <c r="B156" s="94">
        <v>0</v>
      </c>
    </row>
    <row r="157" spans="1:2" s="1" customFormat="1">
      <c r="A157" s="89" t="s">
        <v>144</v>
      </c>
      <c r="B157" s="111">
        <v>0</v>
      </c>
    </row>
    <row r="158" spans="1:2" s="1" customFormat="1">
      <c r="A158" s="19" t="s">
        <v>236</v>
      </c>
      <c r="B158" s="94"/>
    </row>
    <row r="159" spans="1:2" s="1" customFormat="1">
      <c r="A159" s="89" t="s">
        <v>110</v>
      </c>
      <c r="B159" s="111"/>
    </row>
    <row r="160" spans="1:2" s="1" customFormat="1" ht="15.75" thickBot="1">
      <c r="A160" s="90" t="s">
        <v>122</v>
      </c>
      <c r="B160" s="111"/>
    </row>
    <row r="161" spans="1:3" ht="15.75" thickBot="1"/>
    <row r="162" spans="1:3" s="55" customFormat="1" ht="15.75" thickBot="1">
      <c r="A162" s="27" t="s">
        <v>158</v>
      </c>
      <c r="B162" s="54">
        <v>43435</v>
      </c>
      <c r="C162" s="28" t="s">
        <v>83</v>
      </c>
    </row>
    <row r="163" spans="1:3" s="55" customFormat="1" ht="14.25">
      <c r="A163" s="29" t="s">
        <v>165</v>
      </c>
      <c r="B163" s="107">
        <v>263</v>
      </c>
      <c r="C163" s="36">
        <f t="shared" ref="C163:C194" si="0">AVERAGE(B163:B163)</f>
        <v>263</v>
      </c>
    </row>
    <row r="164" spans="1:3" s="55" customFormat="1" ht="14.25">
      <c r="A164" s="31" t="s">
        <v>19</v>
      </c>
      <c r="B164" s="108">
        <v>144</v>
      </c>
      <c r="C164" s="37">
        <f t="shared" si="0"/>
        <v>144</v>
      </c>
    </row>
    <row r="165" spans="1:3" s="55" customFormat="1" ht="14.25">
      <c r="A165" s="29" t="s">
        <v>169</v>
      </c>
      <c r="B165" s="107">
        <v>94</v>
      </c>
      <c r="C165" s="37">
        <f t="shared" si="0"/>
        <v>94</v>
      </c>
    </row>
    <row r="166" spans="1:3" s="55" customFormat="1" ht="15" customHeight="1">
      <c r="A166" s="29" t="s">
        <v>228</v>
      </c>
      <c r="B166" s="107">
        <v>94</v>
      </c>
      <c r="C166" s="37">
        <f t="shared" si="0"/>
        <v>94</v>
      </c>
    </row>
    <row r="167" spans="1:3" s="55" customFormat="1" ht="14.25">
      <c r="A167" s="29" t="s">
        <v>24</v>
      </c>
      <c r="B167" s="107">
        <v>69</v>
      </c>
      <c r="C167" s="37">
        <f t="shared" si="0"/>
        <v>69</v>
      </c>
    </row>
    <row r="168" spans="1:3" s="55" customFormat="1" ht="14.25">
      <c r="A168" s="29" t="s">
        <v>178</v>
      </c>
      <c r="B168" s="107">
        <v>61</v>
      </c>
      <c r="C168" s="37">
        <f t="shared" si="0"/>
        <v>61</v>
      </c>
    </row>
    <row r="169" spans="1:3" s="55" customFormat="1" ht="14.25">
      <c r="A169" s="31" t="s">
        <v>17</v>
      </c>
      <c r="B169" s="108">
        <v>53</v>
      </c>
      <c r="C169" s="37">
        <f t="shared" si="0"/>
        <v>53</v>
      </c>
    </row>
    <row r="170" spans="1:3" s="55" customFormat="1" ht="15" customHeight="1">
      <c r="A170" s="29" t="s">
        <v>216</v>
      </c>
      <c r="B170" s="107">
        <v>50</v>
      </c>
      <c r="C170" s="37">
        <f t="shared" si="0"/>
        <v>50</v>
      </c>
    </row>
    <row r="171" spans="1:3" s="55" customFormat="1" ht="14.25">
      <c r="A171" s="29" t="s">
        <v>205</v>
      </c>
      <c r="B171" s="107">
        <v>49</v>
      </c>
      <c r="C171" s="37">
        <f t="shared" si="0"/>
        <v>49</v>
      </c>
    </row>
    <row r="172" spans="1:3" s="55" customFormat="1" ht="14.25">
      <c r="A172" s="29" t="s">
        <v>200</v>
      </c>
      <c r="B172" s="107">
        <v>45</v>
      </c>
      <c r="C172" s="37">
        <f t="shared" si="0"/>
        <v>45</v>
      </c>
    </row>
    <row r="173" spans="1:3" s="55" customFormat="1" ht="14.25">
      <c r="A173" s="29" t="s">
        <v>198</v>
      </c>
      <c r="B173" s="107">
        <v>44</v>
      </c>
      <c r="C173" s="37">
        <f t="shared" si="0"/>
        <v>44</v>
      </c>
    </row>
    <row r="174" spans="1:3" s="55" customFormat="1" ht="14.25">
      <c r="A174" s="95" t="s">
        <v>192</v>
      </c>
      <c r="B174" s="109">
        <v>39</v>
      </c>
      <c r="C174" s="37">
        <f t="shared" si="0"/>
        <v>39</v>
      </c>
    </row>
    <row r="175" spans="1:3" s="55" customFormat="1" ht="14.25">
      <c r="A175" s="29" t="s">
        <v>212</v>
      </c>
      <c r="B175" s="107">
        <v>39</v>
      </c>
      <c r="C175" s="37">
        <f t="shared" si="0"/>
        <v>39</v>
      </c>
    </row>
    <row r="176" spans="1:3" s="55" customFormat="1" ht="14.25">
      <c r="A176" s="29" t="s">
        <v>53</v>
      </c>
      <c r="B176" s="107">
        <v>39</v>
      </c>
      <c r="C176" s="37">
        <f t="shared" si="0"/>
        <v>39</v>
      </c>
    </row>
    <row r="177" spans="1:3" s="55" customFormat="1" ht="14.25">
      <c r="A177" s="29" t="s">
        <v>209</v>
      </c>
      <c r="B177" s="107">
        <v>38</v>
      </c>
      <c r="C177" s="37">
        <f t="shared" si="0"/>
        <v>38</v>
      </c>
    </row>
    <row r="178" spans="1:3" s="55" customFormat="1" ht="14.25">
      <c r="A178" s="29" t="s">
        <v>207</v>
      </c>
      <c r="B178" s="107">
        <v>37</v>
      </c>
      <c r="C178" s="37">
        <f t="shared" si="0"/>
        <v>37</v>
      </c>
    </row>
    <row r="179" spans="1:3" s="55" customFormat="1" ht="14.25">
      <c r="A179" s="29" t="s">
        <v>224</v>
      </c>
      <c r="B179" s="107">
        <v>34</v>
      </c>
      <c r="C179" s="37">
        <f t="shared" si="0"/>
        <v>34</v>
      </c>
    </row>
    <row r="180" spans="1:3" s="55" customFormat="1" ht="14.25">
      <c r="A180" s="29" t="s">
        <v>218</v>
      </c>
      <c r="B180" s="107">
        <v>31</v>
      </c>
      <c r="C180" s="37">
        <f t="shared" si="0"/>
        <v>31</v>
      </c>
    </row>
    <row r="181" spans="1:3" s="55" customFormat="1" ht="14.25">
      <c r="A181" s="29" t="s">
        <v>196</v>
      </c>
      <c r="B181" s="107">
        <v>31</v>
      </c>
      <c r="C181" s="37">
        <f t="shared" si="0"/>
        <v>31</v>
      </c>
    </row>
    <row r="182" spans="1:3" s="55" customFormat="1" ht="14.25">
      <c r="A182" s="29" t="s">
        <v>210</v>
      </c>
      <c r="B182" s="107">
        <v>30</v>
      </c>
      <c r="C182" s="37">
        <f t="shared" si="0"/>
        <v>30</v>
      </c>
    </row>
    <row r="183" spans="1:3" s="55" customFormat="1" ht="14.25">
      <c r="A183" s="29" t="s">
        <v>211</v>
      </c>
      <c r="B183" s="107">
        <v>29</v>
      </c>
      <c r="C183" s="37">
        <f t="shared" si="0"/>
        <v>29</v>
      </c>
    </row>
    <row r="184" spans="1:3" s="55" customFormat="1" ht="14.25">
      <c r="A184" s="29" t="s">
        <v>217</v>
      </c>
      <c r="B184" s="107">
        <v>29</v>
      </c>
      <c r="C184" s="37">
        <f t="shared" si="0"/>
        <v>29</v>
      </c>
    </row>
    <row r="185" spans="1:3" s="55" customFormat="1" ht="14.25">
      <c r="A185" s="29" t="s">
        <v>15</v>
      </c>
      <c r="B185" s="107">
        <v>29</v>
      </c>
      <c r="C185" s="37">
        <f t="shared" si="0"/>
        <v>29</v>
      </c>
    </row>
    <row r="186" spans="1:3" s="55" customFormat="1" ht="14.25">
      <c r="A186" s="29" t="s">
        <v>203</v>
      </c>
      <c r="B186" s="107">
        <v>28</v>
      </c>
      <c r="C186" s="37">
        <f t="shared" si="0"/>
        <v>28</v>
      </c>
    </row>
    <row r="187" spans="1:3" s="55" customFormat="1" ht="15" customHeight="1">
      <c r="A187" s="29" t="s">
        <v>191</v>
      </c>
      <c r="B187" s="107">
        <v>27</v>
      </c>
      <c r="C187" s="37">
        <f t="shared" si="0"/>
        <v>27</v>
      </c>
    </row>
    <row r="188" spans="1:3" s="55" customFormat="1" ht="15" customHeight="1">
      <c r="A188" s="29" t="s">
        <v>225</v>
      </c>
      <c r="B188" s="107">
        <v>27</v>
      </c>
      <c r="C188" s="37">
        <f t="shared" si="0"/>
        <v>27</v>
      </c>
    </row>
    <row r="189" spans="1:3" s="55" customFormat="1" ht="15" customHeight="1">
      <c r="A189" s="29" t="s">
        <v>204</v>
      </c>
      <c r="B189" s="107">
        <v>26</v>
      </c>
      <c r="C189" s="37">
        <f t="shared" si="0"/>
        <v>26</v>
      </c>
    </row>
    <row r="190" spans="1:3" s="55" customFormat="1" ht="15" customHeight="1">
      <c r="A190" s="29" t="s">
        <v>170</v>
      </c>
      <c r="B190" s="107">
        <v>26</v>
      </c>
      <c r="C190" s="37">
        <f t="shared" si="0"/>
        <v>26</v>
      </c>
    </row>
    <row r="191" spans="1:3" s="55" customFormat="1" ht="15" customHeight="1">
      <c r="A191" s="29" t="s">
        <v>223</v>
      </c>
      <c r="B191" s="107">
        <v>20</v>
      </c>
      <c r="C191" s="37">
        <f t="shared" si="0"/>
        <v>20</v>
      </c>
    </row>
    <row r="192" spans="1:3" s="55" customFormat="1" ht="15" customHeight="1">
      <c r="A192" s="95" t="s">
        <v>14</v>
      </c>
      <c r="B192" s="109">
        <v>19</v>
      </c>
      <c r="C192" s="37">
        <f t="shared" si="0"/>
        <v>19</v>
      </c>
    </row>
    <row r="193" spans="1:3" s="55" customFormat="1" ht="15" customHeight="1">
      <c r="A193" s="29" t="s">
        <v>213</v>
      </c>
      <c r="B193" s="107">
        <v>18</v>
      </c>
      <c r="C193" s="37">
        <f t="shared" si="0"/>
        <v>18</v>
      </c>
    </row>
    <row r="194" spans="1:3" s="55" customFormat="1" ht="15" customHeight="1">
      <c r="A194" s="29" t="s">
        <v>193</v>
      </c>
      <c r="B194" s="107">
        <v>16</v>
      </c>
      <c r="C194" s="37">
        <f t="shared" si="0"/>
        <v>16</v>
      </c>
    </row>
    <row r="195" spans="1:3" s="55" customFormat="1" ht="15" customHeight="1">
      <c r="A195" s="29" t="s">
        <v>62</v>
      </c>
      <c r="B195" s="107">
        <v>16</v>
      </c>
      <c r="C195" s="37">
        <f t="shared" ref="C195:C226" si="1">AVERAGE(B195:B195)</f>
        <v>16</v>
      </c>
    </row>
    <row r="196" spans="1:3" s="55" customFormat="1" ht="15" customHeight="1">
      <c r="A196" s="29" t="s">
        <v>199</v>
      </c>
      <c r="B196" s="107">
        <v>15</v>
      </c>
      <c r="C196" s="37">
        <f t="shared" si="1"/>
        <v>15</v>
      </c>
    </row>
    <row r="197" spans="1:3" s="55" customFormat="1" ht="15" customHeight="1">
      <c r="A197" s="29" t="s">
        <v>215</v>
      </c>
      <c r="B197" s="107">
        <v>15</v>
      </c>
      <c r="C197" s="37">
        <f t="shared" si="1"/>
        <v>15</v>
      </c>
    </row>
    <row r="198" spans="1:3" s="55" customFormat="1" ht="15" customHeight="1">
      <c r="A198" s="29" t="s">
        <v>46</v>
      </c>
      <c r="B198" s="107">
        <v>14</v>
      </c>
      <c r="C198" s="37">
        <f t="shared" si="1"/>
        <v>14</v>
      </c>
    </row>
    <row r="199" spans="1:3" s="55" customFormat="1" ht="15" customHeight="1">
      <c r="A199" s="29" t="s">
        <v>44</v>
      </c>
      <c r="B199" s="107">
        <v>14</v>
      </c>
      <c r="C199" s="37">
        <f t="shared" si="1"/>
        <v>14</v>
      </c>
    </row>
    <row r="200" spans="1:3" s="55" customFormat="1" ht="15" customHeight="1">
      <c r="A200" s="29" t="s">
        <v>202</v>
      </c>
      <c r="B200" s="107">
        <v>12</v>
      </c>
      <c r="C200" s="37">
        <f t="shared" si="1"/>
        <v>12</v>
      </c>
    </row>
    <row r="201" spans="1:3" s="55" customFormat="1" ht="15" customHeight="1">
      <c r="A201" s="29" t="s">
        <v>201</v>
      </c>
      <c r="B201" s="107">
        <v>11</v>
      </c>
      <c r="C201" s="37">
        <f t="shared" si="1"/>
        <v>11</v>
      </c>
    </row>
    <row r="202" spans="1:3" s="55" customFormat="1" ht="15" customHeight="1">
      <c r="A202" s="29" t="s">
        <v>214</v>
      </c>
      <c r="B202" s="107">
        <v>10</v>
      </c>
      <c r="C202" s="37">
        <f t="shared" si="1"/>
        <v>10</v>
      </c>
    </row>
    <row r="203" spans="1:3" s="55" customFormat="1" ht="15" customHeight="1">
      <c r="A203" s="29" t="s">
        <v>197</v>
      </c>
      <c r="B203" s="107">
        <v>10</v>
      </c>
      <c r="C203" s="37">
        <f t="shared" si="1"/>
        <v>10</v>
      </c>
    </row>
    <row r="204" spans="1:3" s="55" customFormat="1" ht="15" customHeight="1">
      <c r="A204" s="29" t="s">
        <v>219</v>
      </c>
      <c r="B204" s="107">
        <v>9</v>
      </c>
      <c r="C204" s="37">
        <f t="shared" si="1"/>
        <v>9</v>
      </c>
    </row>
    <row r="205" spans="1:3" s="55" customFormat="1" ht="15" customHeight="1">
      <c r="A205" s="29" t="s">
        <v>195</v>
      </c>
      <c r="B205" s="107">
        <v>8</v>
      </c>
      <c r="C205" s="37">
        <f t="shared" si="1"/>
        <v>8</v>
      </c>
    </row>
    <row r="206" spans="1:3" s="55" customFormat="1" ht="15" customHeight="1">
      <c r="A206" s="31" t="s">
        <v>16</v>
      </c>
      <c r="B206" s="108">
        <v>8</v>
      </c>
      <c r="C206" s="37">
        <f t="shared" si="1"/>
        <v>8</v>
      </c>
    </row>
    <row r="207" spans="1:3" s="55" customFormat="1" ht="15" customHeight="1">
      <c r="A207" s="29" t="s">
        <v>167</v>
      </c>
      <c r="B207" s="107">
        <v>6</v>
      </c>
      <c r="C207" s="37">
        <f t="shared" si="1"/>
        <v>6</v>
      </c>
    </row>
    <row r="208" spans="1:3" s="55" customFormat="1" ht="15" customHeight="1">
      <c r="A208" s="29" t="s">
        <v>208</v>
      </c>
      <c r="B208" s="107">
        <v>5</v>
      </c>
      <c r="C208" s="37">
        <f t="shared" si="1"/>
        <v>5</v>
      </c>
    </row>
    <row r="209" spans="1:3" s="55" customFormat="1" ht="15" customHeight="1">
      <c r="A209" s="29" t="s">
        <v>166</v>
      </c>
      <c r="B209" s="107">
        <v>4</v>
      </c>
      <c r="C209" s="37">
        <f t="shared" si="1"/>
        <v>4</v>
      </c>
    </row>
    <row r="210" spans="1:3" s="55" customFormat="1" ht="15" customHeight="1">
      <c r="A210" s="29" t="s">
        <v>171</v>
      </c>
      <c r="B210" s="107">
        <v>4</v>
      </c>
      <c r="C210" s="37">
        <f t="shared" si="1"/>
        <v>4</v>
      </c>
    </row>
    <row r="211" spans="1:3" s="55" customFormat="1" ht="15" customHeight="1">
      <c r="A211" s="31" t="s">
        <v>1</v>
      </c>
      <c r="B211" s="108">
        <v>4</v>
      </c>
      <c r="C211" s="37">
        <f t="shared" si="1"/>
        <v>4</v>
      </c>
    </row>
    <row r="212" spans="1:3" s="55" customFormat="1" ht="15" customHeight="1">
      <c r="A212" s="31" t="s">
        <v>79</v>
      </c>
      <c r="B212" s="108">
        <v>3</v>
      </c>
      <c r="C212" s="37">
        <f t="shared" si="1"/>
        <v>3</v>
      </c>
    </row>
    <row r="213" spans="1:3" s="55" customFormat="1" ht="15" customHeight="1">
      <c r="A213" s="29" t="s">
        <v>194</v>
      </c>
      <c r="B213" s="107">
        <v>3</v>
      </c>
      <c r="C213" s="37">
        <f t="shared" si="1"/>
        <v>3</v>
      </c>
    </row>
    <row r="214" spans="1:3" s="55" customFormat="1" ht="15" customHeight="1">
      <c r="A214" s="29" t="s">
        <v>168</v>
      </c>
      <c r="B214" s="107">
        <v>2</v>
      </c>
      <c r="C214" s="37">
        <f t="shared" si="1"/>
        <v>2</v>
      </c>
    </row>
    <row r="215" spans="1:3" s="55" customFormat="1" ht="15" customHeight="1">
      <c r="A215" s="29" t="s">
        <v>226</v>
      </c>
      <c r="B215" s="107">
        <v>2</v>
      </c>
      <c r="C215" s="37">
        <f t="shared" si="1"/>
        <v>2</v>
      </c>
    </row>
    <row r="216" spans="1:3" s="55" customFormat="1" ht="15" customHeight="1">
      <c r="A216" s="29" t="s">
        <v>206</v>
      </c>
      <c r="B216" s="107">
        <v>2</v>
      </c>
      <c r="C216" s="37">
        <f t="shared" si="1"/>
        <v>2</v>
      </c>
    </row>
    <row r="217" spans="1:3" s="55" customFormat="1" ht="15" customHeight="1">
      <c r="A217" s="29" t="s">
        <v>28</v>
      </c>
      <c r="B217" s="107">
        <v>2</v>
      </c>
      <c r="C217" s="37">
        <f t="shared" si="1"/>
        <v>2</v>
      </c>
    </row>
    <row r="218" spans="1:3" s="55" customFormat="1" ht="15" customHeight="1">
      <c r="A218" s="31" t="s">
        <v>43</v>
      </c>
      <c r="B218" s="108">
        <v>2</v>
      </c>
      <c r="C218" s="37">
        <f t="shared" si="1"/>
        <v>2</v>
      </c>
    </row>
    <row r="219" spans="1:3" s="55" customFormat="1" ht="15" customHeight="1">
      <c r="A219" s="29" t="s">
        <v>162</v>
      </c>
      <c r="B219" s="107">
        <v>1</v>
      </c>
      <c r="C219" s="37">
        <f t="shared" si="1"/>
        <v>1</v>
      </c>
    </row>
    <row r="220" spans="1:3" s="55" customFormat="1" ht="15.75" customHeight="1">
      <c r="A220" s="29" t="s">
        <v>163</v>
      </c>
      <c r="B220" s="107">
        <v>1</v>
      </c>
      <c r="C220" s="37">
        <f t="shared" si="1"/>
        <v>1</v>
      </c>
    </row>
    <row r="221" spans="1:3" s="55" customFormat="1" ht="15.75" customHeight="1">
      <c r="A221" s="29" t="s">
        <v>159</v>
      </c>
      <c r="B221" s="107">
        <v>1</v>
      </c>
      <c r="C221" s="37">
        <f t="shared" si="1"/>
        <v>1</v>
      </c>
    </row>
    <row r="222" spans="1:3" s="55" customFormat="1" ht="15" customHeight="1">
      <c r="A222" s="29" t="s">
        <v>298</v>
      </c>
      <c r="B222" s="107">
        <v>1</v>
      </c>
      <c r="C222" s="37">
        <f t="shared" si="1"/>
        <v>1</v>
      </c>
    </row>
    <row r="223" spans="1:3" s="55" customFormat="1" ht="14.25">
      <c r="A223" s="29" t="s">
        <v>227</v>
      </c>
      <c r="B223" s="107">
        <v>0</v>
      </c>
      <c r="C223" s="37">
        <f t="shared" si="1"/>
        <v>0</v>
      </c>
    </row>
    <row r="224" spans="1:3" s="55" customFormat="1" ht="15" customHeight="1">
      <c r="A224" s="29" t="s">
        <v>34</v>
      </c>
      <c r="B224" s="107">
        <v>0</v>
      </c>
      <c r="C224" s="37">
        <f t="shared" si="1"/>
        <v>0</v>
      </c>
    </row>
    <row r="225" spans="1:3" s="55" customFormat="1" ht="14.25">
      <c r="A225" s="29" t="s">
        <v>160</v>
      </c>
      <c r="B225" s="107">
        <v>0</v>
      </c>
      <c r="C225" s="37">
        <f t="shared" si="1"/>
        <v>0</v>
      </c>
    </row>
    <row r="226" spans="1:3" s="55" customFormat="1" ht="14.25">
      <c r="A226" s="29" t="s">
        <v>59</v>
      </c>
      <c r="B226" s="107">
        <v>0</v>
      </c>
      <c r="C226" s="37">
        <f t="shared" si="1"/>
        <v>0</v>
      </c>
    </row>
    <row r="227" spans="1:3" s="55" customFormat="1" ht="14.25">
      <c r="A227" s="29" t="s">
        <v>161</v>
      </c>
      <c r="B227" s="107">
        <v>0</v>
      </c>
      <c r="C227" s="37">
        <f>AVERAGE(B227:B227)</f>
        <v>0</v>
      </c>
    </row>
    <row r="228" spans="1:3" s="55" customFormat="1" ht="14.25">
      <c r="A228" s="29" t="s">
        <v>164</v>
      </c>
      <c r="B228" s="107">
        <v>0</v>
      </c>
      <c r="C228" s="37">
        <f>AVERAGE(B228:B228)</f>
        <v>0</v>
      </c>
    </row>
    <row r="229" spans="1:3" s="55" customFormat="1" thickBot="1">
      <c r="A229" s="32" t="s">
        <v>233</v>
      </c>
      <c r="B229" s="110"/>
      <c r="C229" s="37" t="e">
        <f>AVERAGE(B229:B229)</f>
        <v>#DIV/0!</v>
      </c>
    </row>
  </sheetData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Normal="100" workbookViewId="0">
      <selection activeCell="E28" sqref="E28"/>
    </sheetView>
  </sheetViews>
  <sheetFormatPr defaultRowHeight="15"/>
  <cols>
    <col min="1" max="1" width="23.42578125" style="1" bestFit="1" customWidth="1"/>
    <col min="2" max="2" width="7.140625" style="1" bestFit="1" customWidth="1"/>
    <col min="3" max="3" width="9.140625" style="1" customWidth="1"/>
    <col min="4" max="4" width="9.140625" style="1"/>
    <col min="5" max="5" width="9.140625" style="11"/>
    <col min="6" max="16384" width="9.140625" style="1"/>
  </cols>
  <sheetData>
    <row r="1" spans="1:4">
      <c r="A1" s="26" t="s">
        <v>80</v>
      </c>
    </row>
    <row r="2" spans="1:4">
      <c r="A2" s="2" t="s">
        <v>81</v>
      </c>
    </row>
    <row r="4" spans="1:4" ht="15.75" thickBot="1"/>
    <row r="5" spans="1:4" ht="15.75" thickBot="1">
      <c r="A5" s="48" t="s">
        <v>247</v>
      </c>
      <c r="B5" s="77">
        <v>43466</v>
      </c>
      <c r="C5" s="172" t="s">
        <v>83</v>
      </c>
      <c r="D5" s="178" t="s">
        <v>83</v>
      </c>
    </row>
    <row r="6" spans="1:4">
      <c r="A6" s="45" t="s">
        <v>242</v>
      </c>
      <c r="B6" s="100">
        <v>75</v>
      </c>
      <c r="C6" s="173">
        <f t="shared" ref="C6:C38" si="0">AVERAGE(B6:B6)</f>
        <v>75</v>
      </c>
      <c r="D6" s="175">
        <v>56.583333333333336</v>
      </c>
    </row>
    <row r="7" spans="1:4">
      <c r="A7" s="45" t="s">
        <v>267</v>
      </c>
      <c r="B7" s="30">
        <v>70</v>
      </c>
      <c r="C7" s="173">
        <f t="shared" si="0"/>
        <v>70</v>
      </c>
      <c r="D7" s="176">
        <v>49.083333333333336</v>
      </c>
    </row>
    <row r="8" spans="1:4">
      <c r="A8" s="45" t="s">
        <v>264</v>
      </c>
      <c r="B8" s="30">
        <v>62</v>
      </c>
      <c r="C8" s="173">
        <f t="shared" si="0"/>
        <v>62</v>
      </c>
      <c r="D8" s="176">
        <v>49.416666666666664</v>
      </c>
    </row>
    <row r="9" spans="1:4">
      <c r="A9" s="45" t="s">
        <v>278</v>
      </c>
      <c r="B9" s="30">
        <v>59</v>
      </c>
      <c r="C9" s="173">
        <f t="shared" si="0"/>
        <v>59</v>
      </c>
      <c r="D9" s="176">
        <v>26.5</v>
      </c>
    </row>
    <row r="10" spans="1:4">
      <c r="A10" s="45" t="s">
        <v>240</v>
      </c>
      <c r="B10" s="30">
        <v>59</v>
      </c>
      <c r="C10" s="173">
        <f t="shared" si="0"/>
        <v>59</v>
      </c>
      <c r="D10" s="176">
        <v>50.583333333333336</v>
      </c>
    </row>
    <row r="11" spans="1:4">
      <c r="A11" s="45" t="s">
        <v>277</v>
      </c>
      <c r="B11" s="30">
        <v>58</v>
      </c>
      <c r="C11" s="173">
        <f t="shared" si="0"/>
        <v>58</v>
      </c>
      <c r="D11" s="176">
        <v>29.25</v>
      </c>
    </row>
    <row r="12" spans="1:4">
      <c r="A12" s="45" t="s">
        <v>270</v>
      </c>
      <c r="B12" s="30">
        <v>57</v>
      </c>
      <c r="C12" s="173">
        <f t="shared" si="0"/>
        <v>57</v>
      </c>
      <c r="D12" s="176">
        <v>44.666666666666664</v>
      </c>
    </row>
    <row r="13" spans="1:4">
      <c r="A13" s="45" t="s">
        <v>241</v>
      </c>
      <c r="B13" s="30">
        <v>55</v>
      </c>
      <c r="C13" s="173">
        <f t="shared" si="0"/>
        <v>55</v>
      </c>
      <c r="D13" s="176">
        <v>40.916666666666664</v>
      </c>
    </row>
    <row r="14" spans="1:4">
      <c r="A14" s="45" t="s">
        <v>268</v>
      </c>
      <c r="B14" s="30">
        <v>55</v>
      </c>
      <c r="C14" s="173">
        <f t="shared" si="0"/>
        <v>55</v>
      </c>
      <c r="D14" s="176">
        <v>37.333333333333336</v>
      </c>
    </row>
    <row r="15" spans="1:4">
      <c r="A15" s="45" t="s">
        <v>243</v>
      </c>
      <c r="B15" s="30">
        <v>51</v>
      </c>
      <c r="C15" s="173">
        <f t="shared" si="0"/>
        <v>51</v>
      </c>
      <c r="D15" s="176">
        <v>45.666666666666664</v>
      </c>
    </row>
    <row r="16" spans="1:4">
      <c r="A16" s="45" t="s">
        <v>266</v>
      </c>
      <c r="B16" s="30">
        <v>50</v>
      </c>
      <c r="C16" s="173">
        <f t="shared" si="0"/>
        <v>50</v>
      </c>
      <c r="D16" s="176">
        <v>39.5</v>
      </c>
    </row>
    <row r="17" spans="1:4">
      <c r="A17" s="45" t="s">
        <v>276</v>
      </c>
      <c r="B17" s="30">
        <v>49</v>
      </c>
      <c r="C17" s="173">
        <f t="shared" si="0"/>
        <v>49</v>
      </c>
      <c r="D17" s="176">
        <v>38.083333333333336</v>
      </c>
    </row>
    <row r="18" spans="1:4">
      <c r="A18" s="45" t="s">
        <v>269</v>
      </c>
      <c r="B18" s="30">
        <v>49</v>
      </c>
      <c r="C18" s="173">
        <f t="shared" si="0"/>
        <v>49</v>
      </c>
      <c r="D18" s="176">
        <v>41.583333333333336</v>
      </c>
    </row>
    <row r="19" spans="1:4">
      <c r="A19" s="45" t="s">
        <v>265</v>
      </c>
      <c r="B19" s="30">
        <v>48</v>
      </c>
      <c r="C19" s="173">
        <f t="shared" si="0"/>
        <v>48</v>
      </c>
      <c r="D19" s="176">
        <v>47.75</v>
      </c>
    </row>
    <row r="20" spans="1:4">
      <c r="A20" s="45" t="s">
        <v>275</v>
      </c>
      <c r="B20" s="30">
        <v>45</v>
      </c>
      <c r="C20" s="173">
        <f t="shared" si="0"/>
        <v>45</v>
      </c>
      <c r="D20" s="176">
        <v>30.666666666666668</v>
      </c>
    </row>
    <row r="21" spans="1:4">
      <c r="A21" s="45" t="s">
        <v>272</v>
      </c>
      <c r="B21" s="30">
        <v>43</v>
      </c>
      <c r="C21" s="173">
        <f t="shared" si="0"/>
        <v>43</v>
      </c>
      <c r="D21" s="176">
        <v>35.416666666666664</v>
      </c>
    </row>
    <row r="22" spans="1:4">
      <c r="A22" s="45" t="s">
        <v>274</v>
      </c>
      <c r="B22" s="30">
        <v>42</v>
      </c>
      <c r="C22" s="173">
        <f t="shared" si="0"/>
        <v>42</v>
      </c>
      <c r="D22" s="176">
        <v>29</v>
      </c>
    </row>
    <row r="23" spans="1:4">
      <c r="A23" s="45" t="s">
        <v>271</v>
      </c>
      <c r="B23" s="30">
        <v>36</v>
      </c>
      <c r="C23" s="173">
        <f t="shared" si="0"/>
        <v>36</v>
      </c>
      <c r="D23" s="176">
        <v>33.333333333333336</v>
      </c>
    </row>
    <row r="24" spans="1:4">
      <c r="A24" s="45" t="s">
        <v>282</v>
      </c>
      <c r="B24" s="30">
        <v>35</v>
      </c>
      <c r="C24" s="173">
        <f t="shared" si="0"/>
        <v>35</v>
      </c>
      <c r="D24" s="176">
        <v>20.25</v>
      </c>
    </row>
    <row r="25" spans="1:4">
      <c r="A25" s="45" t="s">
        <v>284</v>
      </c>
      <c r="B25" s="30">
        <v>32</v>
      </c>
      <c r="C25" s="173">
        <f t="shared" si="0"/>
        <v>32</v>
      </c>
      <c r="D25" s="176">
        <v>20.25</v>
      </c>
    </row>
    <row r="26" spans="1:4">
      <c r="A26" s="45" t="s">
        <v>273</v>
      </c>
      <c r="B26" s="30">
        <v>31</v>
      </c>
      <c r="C26" s="173">
        <f t="shared" si="0"/>
        <v>31</v>
      </c>
      <c r="D26" s="176">
        <v>24.833333333333332</v>
      </c>
    </row>
    <row r="27" spans="1:4">
      <c r="A27" s="99" t="s">
        <v>279</v>
      </c>
      <c r="B27" s="30">
        <v>26</v>
      </c>
      <c r="C27" s="173">
        <f t="shared" si="0"/>
        <v>26</v>
      </c>
      <c r="D27" s="176">
        <v>31.666666666666668</v>
      </c>
    </row>
    <row r="28" spans="1:4">
      <c r="A28" s="45" t="s">
        <v>280</v>
      </c>
      <c r="B28" s="30">
        <v>24</v>
      </c>
      <c r="C28" s="173">
        <f t="shared" si="0"/>
        <v>24</v>
      </c>
      <c r="D28" s="176">
        <v>15.416666666666666</v>
      </c>
    </row>
    <row r="29" spans="1:4">
      <c r="A29" s="45" t="s">
        <v>285</v>
      </c>
      <c r="B29" s="30">
        <v>23</v>
      </c>
      <c r="C29" s="173">
        <f t="shared" si="0"/>
        <v>23</v>
      </c>
      <c r="D29" s="176">
        <v>21.333333333333332</v>
      </c>
    </row>
    <row r="30" spans="1:4">
      <c r="A30" s="45" t="s">
        <v>283</v>
      </c>
      <c r="B30" s="30">
        <v>23</v>
      </c>
      <c r="C30" s="173">
        <f t="shared" si="0"/>
        <v>23</v>
      </c>
      <c r="D30" s="176">
        <v>20.25</v>
      </c>
    </row>
    <row r="31" spans="1:4">
      <c r="A31" s="45" t="s">
        <v>286</v>
      </c>
      <c r="B31" s="30">
        <v>18</v>
      </c>
      <c r="C31" s="173">
        <f t="shared" si="0"/>
        <v>18</v>
      </c>
      <c r="D31" s="176">
        <v>20.333333333333332</v>
      </c>
    </row>
    <row r="32" spans="1:4">
      <c r="A32" s="45" t="s">
        <v>287</v>
      </c>
      <c r="B32" s="30">
        <v>17</v>
      </c>
      <c r="C32" s="173">
        <f t="shared" si="0"/>
        <v>17</v>
      </c>
      <c r="D32" s="176">
        <v>9.5</v>
      </c>
    </row>
    <row r="33" spans="1:4">
      <c r="A33" s="45" t="s">
        <v>281</v>
      </c>
      <c r="B33" s="30">
        <v>16</v>
      </c>
      <c r="C33" s="173">
        <f t="shared" si="0"/>
        <v>16</v>
      </c>
      <c r="D33" s="176">
        <v>14.333333333333334</v>
      </c>
    </row>
    <row r="34" spans="1:4">
      <c r="A34" s="45" t="s">
        <v>288</v>
      </c>
      <c r="B34" s="30">
        <v>15</v>
      </c>
      <c r="C34" s="173">
        <f t="shared" si="0"/>
        <v>15</v>
      </c>
      <c r="D34" s="176">
        <v>12.666666666666666</v>
      </c>
    </row>
    <row r="35" spans="1:4">
      <c r="A35" s="45" t="s">
        <v>291</v>
      </c>
      <c r="B35" s="30">
        <v>10</v>
      </c>
      <c r="C35" s="173">
        <f t="shared" si="0"/>
        <v>10</v>
      </c>
      <c r="D35" s="176">
        <v>4.333333333333333</v>
      </c>
    </row>
    <row r="36" spans="1:4">
      <c r="A36" s="45" t="s">
        <v>289</v>
      </c>
      <c r="B36" s="30">
        <v>6</v>
      </c>
      <c r="C36" s="173">
        <f t="shared" si="0"/>
        <v>6</v>
      </c>
      <c r="D36" s="176">
        <v>5.666666666666667</v>
      </c>
    </row>
    <row r="37" spans="1:4" ht="15.75" thickBot="1">
      <c r="A37" s="93" t="s">
        <v>290</v>
      </c>
      <c r="B37" s="101">
        <v>4</v>
      </c>
      <c r="C37" s="173">
        <f t="shared" si="0"/>
        <v>4</v>
      </c>
      <c r="D37" s="177">
        <v>3.3333333333333335</v>
      </c>
    </row>
    <row r="38" spans="1:4" ht="15.75" thickBot="1">
      <c r="A38" s="44" t="s">
        <v>177</v>
      </c>
      <c r="B38" s="98">
        <f>SUM(B6:B37)</f>
        <v>1243</v>
      </c>
      <c r="C38" s="174">
        <f t="shared" si="0"/>
        <v>1243</v>
      </c>
      <c r="D38" s="158">
        <f>SUM(D6:D37)</f>
        <v>949.50000000000011</v>
      </c>
    </row>
  </sheetData>
  <pageMargins left="0.511811024" right="0.511811024" top="0.78740157499999996" bottom="0.78740157499999996" header="0.31496062000000002" footer="0.31496062000000002"/>
  <pageSetup paperSize="9" orientation="landscape" verticalDpi="599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L40"/>
  <sheetViews>
    <sheetView workbookViewId="0">
      <selection activeCell="M19" sqref="M19"/>
    </sheetView>
  </sheetViews>
  <sheetFormatPr defaultRowHeight="15"/>
  <cols>
    <col min="1" max="1" width="27" style="38" customWidth="1"/>
    <col min="2" max="2" width="9.140625" style="57"/>
    <col min="3" max="8" width="9.140625" style="38"/>
    <col min="9" max="9" width="53.5703125" style="38" bestFit="1" customWidth="1"/>
    <col min="10" max="16384" width="9.140625" style="38"/>
  </cols>
  <sheetData>
    <row r="1" spans="1:12">
      <c r="A1" s="26" t="s">
        <v>80</v>
      </c>
    </row>
    <row r="2" spans="1:12">
      <c r="A2" s="2" t="s">
        <v>81</v>
      </c>
      <c r="H2" s="39"/>
      <c r="I2" s="39"/>
      <c r="J2" s="39"/>
      <c r="K2" s="39"/>
      <c r="L2" s="39"/>
    </row>
    <row r="3" spans="1:12" ht="15.75" thickBot="1">
      <c r="H3" s="39"/>
      <c r="I3" s="39"/>
      <c r="J3" s="39"/>
      <c r="K3" s="39"/>
      <c r="L3" s="39"/>
    </row>
    <row r="4" spans="1:12" ht="15" customHeight="1" thickBot="1">
      <c r="A4" s="40" t="s">
        <v>158</v>
      </c>
      <c r="B4" s="58" t="s">
        <v>154</v>
      </c>
      <c r="C4" s="41"/>
      <c r="H4" s="39"/>
      <c r="I4" s="12"/>
      <c r="J4" s="39"/>
      <c r="K4" s="39"/>
      <c r="L4" s="39"/>
    </row>
    <row r="5" spans="1:12">
      <c r="A5" s="45" t="s">
        <v>242</v>
      </c>
      <c r="B5" s="147">
        <v>75</v>
      </c>
      <c r="C5" s="12"/>
      <c r="H5" s="39"/>
      <c r="I5" s="39"/>
      <c r="J5" s="39"/>
      <c r="K5" s="39"/>
      <c r="L5" s="39"/>
    </row>
    <row r="6" spans="1:12">
      <c r="A6" s="45" t="s">
        <v>267</v>
      </c>
      <c r="B6" s="148">
        <v>70</v>
      </c>
      <c r="C6" s="12"/>
    </row>
    <row r="7" spans="1:12">
      <c r="A7" s="45" t="s">
        <v>264</v>
      </c>
      <c r="B7" s="148">
        <v>62</v>
      </c>
      <c r="C7" s="12"/>
    </row>
    <row r="8" spans="1:12">
      <c r="A8" s="45" t="s">
        <v>278</v>
      </c>
      <c r="B8" s="148">
        <v>59</v>
      </c>
      <c r="C8" s="12"/>
    </row>
    <row r="9" spans="1:12">
      <c r="A9" s="45" t="s">
        <v>240</v>
      </c>
      <c r="B9" s="148">
        <v>59</v>
      </c>
      <c r="C9" s="12"/>
    </row>
    <row r="10" spans="1:12">
      <c r="A10" s="99" t="s">
        <v>277</v>
      </c>
      <c r="B10" s="148">
        <v>58</v>
      </c>
      <c r="C10" s="12"/>
    </row>
    <row r="11" spans="1:12">
      <c r="A11" s="45" t="s">
        <v>270</v>
      </c>
      <c r="B11" s="148">
        <v>57</v>
      </c>
      <c r="C11" s="12"/>
    </row>
    <row r="12" spans="1:12">
      <c r="A12" s="45" t="s">
        <v>241</v>
      </c>
      <c r="B12" s="148">
        <v>55</v>
      </c>
      <c r="C12" s="12"/>
    </row>
    <row r="13" spans="1:12">
      <c r="A13" s="45" t="s">
        <v>268</v>
      </c>
      <c r="B13" s="148">
        <v>55</v>
      </c>
      <c r="C13" s="12"/>
    </row>
    <row r="14" spans="1:12">
      <c r="A14" s="45" t="s">
        <v>243</v>
      </c>
      <c r="B14" s="148">
        <v>51</v>
      </c>
      <c r="C14" s="12"/>
    </row>
    <row r="15" spans="1:12">
      <c r="A15" s="45" t="s">
        <v>266</v>
      </c>
      <c r="B15" s="148">
        <v>50</v>
      </c>
      <c r="C15" s="12"/>
    </row>
    <row r="16" spans="1:12">
      <c r="A16" s="45" t="s">
        <v>276</v>
      </c>
      <c r="B16" s="148">
        <v>49</v>
      </c>
      <c r="C16" s="12"/>
    </row>
    <row r="17" spans="1:3">
      <c r="A17" s="45" t="s">
        <v>269</v>
      </c>
      <c r="B17" s="148">
        <v>49</v>
      </c>
      <c r="C17" s="12"/>
    </row>
    <row r="18" spans="1:3">
      <c r="A18" s="45" t="s">
        <v>265</v>
      </c>
      <c r="B18" s="148">
        <v>48</v>
      </c>
      <c r="C18" s="12"/>
    </row>
    <row r="19" spans="1:3">
      <c r="A19" s="45" t="s">
        <v>275</v>
      </c>
      <c r="B19" s="148">
        <v>45</v>
      </c>
      <c r="C19" s="12"/>
    </row>
    <row r="20" spans="1:3">
      <c r="A20" s="45" t="s">
        <v>272</v>
      </c>
      <c r="B20" s="148">
        <v>43</v>
      </c>
      <c r="C20" s="12"/>
    </row>
    <row r="21" spans="1:3">
      <c r="A21" s="45" t="s">
        <v>274</v>
      </c>
      <c r="B21" s="148">
        <v>42</v>
      </c>
      <c r="C21" s="12"/>
    </row>
    <row r="22" spans="1:3">
      <c r="A22" s="45" t="s">
        <v>271</v>
      </c>
      <c r="B22" s="148">
        <v>36</v>
      </c>
      <c r="C22" s="12"/>
    </row>
    <row r="23" spans="1:3">
      <c r="A23" s="45" t="s">
        <v>282</v>
      </c>
      <c r="B23" s="148">
        <v>35</v>
      </c>
      <c r="C23" s="12"/>
    </row>
    <row r="24" spans="1:3">
      <c r="A24" s="45" t="s">
        <v>284</v>
      </c>
      <c r="B24" s="148">
        <v>32</v>
      </c>
      <c r="C24" s="12"/>
    </row>
    <row r="25" spans="1:3">
      <c r="A25" s="45" t="s">
        <v>273</v>
      </c>
      <c r="B25" s="148">
        <v>31</v>
      </c>
      <c r="C25" s="12"/>
    </row>
    <row r="26" spans="1:3">
      <c r="A26" s="45" t="s">
        <v>279</v>
      </c>
      <c r="B26" s="148">
        <v>26</v>
      </c>
      <c r="C26" s="12"/>
    </row>
    <row r="27" spans="1:3">
      <c r="A27" s="45" t="s">
        <v>280</v>
      </c>
      <c r="B27" s="148">
        <v>24</v>
      </c>
      <c r="C27" s="12"/>
    </row>
    <row r="28" spans="1:3">
      <c r="A28" s="45" t="s">
        <v>285</v>
      </c>
      <c r="B28" s="148">
        <v>23</v>
      </c>
      <c r="C28" s="12"/>
    </row>
    <row r="29" spans="1:3">
      <c r="A29" s="45" t="s">
        <v>283</v>
      </c>
      <c r="B29" s="148">
        <v>23</v>
      </c>
      <c r="C29" s="12"/>
    </row>
    <row r="30" spans="1:3">
      <c r="A30" s="45" t="s">
        <v>286</v>
      </c>
      <c r="B30" s="148">
        <v>18</v>
      </c>
      <c r="C30" s="12"/>
    </row>
    <row r="31" spans="1:3">
      <c r="A31" s="45" t="s">
        <v>287</v>
      </c>
      <c r="B31" s="148">
        <v>17</v>
      </c>
      <c r="C31" s="12"/>
    </row>
    <row r="32" spans="1:3">
      <c r="A32" s="45" t="s">
        <v>281</v>
      </c>
      <c r="B32" s="148">
        <v>16</v>
      </c>
      <c r="C32" s="12"/>
    </row>
    <row r="33" spans="1:10">
      <c r="A33" s="45" t="s">
        <v>288</v>
      </c>
      <c r="B33" s="148">
        <v>15</v>
      </c>
      <c r="C33" s="12"/>
    </row>
    <row r="34" spans="1:10">
      <c r="A34" s="45" t="s">
        <v>291</v>
      </c>
      <c r="B34" s="148">
        <v>10</v>
      </c>
      <c r="C34" s="12"/>
    </row>
    <row r="35" spans="1:10">
      <c r="A35" s="45" t="s">
        <v>289</v>
      </c>
      <c r="B35" s="148">
        <v>6</v>
      </c>
      <c r="C35" s="12"/>
    </row>
    <row r="36" spans="1:10" ht="15.75" thickBot="1">
      <c r="A36" s="93" t="s">
        <v>290</v>
      </c>
      <c r="B36" s="148">
        <v>4</v>
      </c>
      <c r="C36" s="12"/>
    </row>
    <row r="37" spans="1:10" ht="15.75" thickBot="1">
      <c r="A37" s="46" t="s">
        <v>176</v>
      </c>
      <c r="B37" s="62">
        <f>SUM(B5:B36)</f>
        <v>1243</v>
      </c>
      <c r="C37" s="21"/>
      <c r="H37" s="42"/>
      <c r="I37" s="43"/>
      <c r="J37" s="42"/>
    </row>
    <row r="38" spans="1:10">
      <c r="H38" s="42"/>
      <c r="I38" s="43"/>
      <c r="J38" s="42"/>
    </row>
    <row r="39" spans="1:10">
      <c r="H39" s="42"/>
      <c r="I39" s="43"/>
      <c r="J39" s="42"/>
    </row>
    <row r="40" spans="1:10">
      <c r="H40" s="42"/>
      <c r="I40" s="43"/>
      <c r="J40" s="42"/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117"/>
  <sheetViews>
    <sheetView zoomScale="85" zoomScaleNormal="85" workbookViewId="0">
      <selection activeCell="L17" sqref="L17"/>
    </sheetView>
  </sheetViews>
  <sheetFormatPr defaultRowHeight="15"/>
  <cols>
    <col min="1" max="1" width="11.42578125" style="118" customWidth="1"/>
    <col min="2" max="2" width="12.85546875" style="117" bestFit="1" customWidth="1"/>
    <col min="3" max="3" width="11.42578125" style="117" bestFit="1" customWidth="1"/>
    <col min="4" max="4" width="6.28515625" style="118" bestFit="1" customWidth="1"/>
    <col min="5" max="5" width="9.5703125" style="118" customWidth="1"/>
    <col min="6" max="6" width="12" style="118" bestFit="1" customWidth="1"/>
    <col min="7" max="7" width="11.42578125" style="118" bestFit="1" customWidth="1"/>
    <col min="8" max="8" width="7.140625" style="118" customWidth="1"/>
    <col min="9" max="9" width="9.5703125" style="118" customWidth="1"/>
    <col min="10" max="10" width="12" style="118" bestFit="1" customWidth="1"/>
    <col min="11" max="11" width="11.42578125" style="118" bestFit="1" customWidth="1"/>
    <col min="12" max="12" width="7.140625" style="118" customWidth="1"/>
    <col min="13" max="13" width="9.42578125" style="118" customWidth="1"/>
    <col min="14" max="14" width="12.85546875" style="118" bestFit="1" customWidth="1"/>
    <col min="15" max="15" width="11.42578125" style="118" bestFit="1" customWidth="1"/>
    <col min="16" max="16" width="9.140625" style="118"/>
    <col min="17" max="17" width="3.7109375" style="118" customWidth="1"/>
    <col min="18" max="19" width="3.5703125" style="118" customWidth="1"/>
    <col min="20" max="20" width="3.28515625" style="118" customWidth="1"/>
    <col min="21" max="21" width="3" style="118" customWidth="1"/>
    <col min="22" max="23" width="3.42578125" style="118" customWidth="1"/>
    <col min="24" max="24" width="3.5703125" style="118" customWidth="1"/>
    <col min="25" max="25" width="3.42578125" style="118" customWidth="1"/>
    <col min="26" max="26" width="4" style="118" customWidth="1"/>
    <col min="27" max="16384" width="9.140625" style="118"/>
  </cols>
  <sheetData>
    <row r="1" spans="1:15">
      <c r="A1" s="116" t="s">
        <v>80</v>
      </c>
    </row>
    <row r="2" spans="1:15">
      <c r="A2" s="116" t="s">
        <v>81</v>
      </c>
    </row>
    <row r="3" spans="1:15">
      <c r="A3" s="116"/>
    </row>
    <row r="4" spans="1:15">
      <c r="A4" s="116" t="s">
        <v>312</v>
      </c>
    </row>
    <row r="6" spans="1:15" ht="15.75" thickBot="1">
      <c r="B6" s="118"/>
      <c r="C6" s="118"/>
    </row>
    <row r="7" spans="1:15" ht="15.75" thickBot="1">
      <c r="A7" s="275" t="s">
        <v>316</v>
      </c>
      <c r="B7" s="276"/>
      <c r="C7" s="277"/>
      <c r="E7" s="275" t="s">
        <v>198</v>
      </c>
      <c r="F7" s="276"/>
      <c r="G7" s="277"/>
      <c r="I7" s="275" t="s">
        <v>207</v>
      </c>
      <c r="J7" s="276"/>
      <c r="K7" s="277"/>
      <c r="M7" s="275" t="s">
        <v>317</v>
      </c>
      <c r="N7" s="276"/>
      <c r="O7" s="277"/>
    </row>
    <row r="8" spans="1:15" ht="15.75" thickBot="1">
      <c r="A8" s="119" t="s">
        <v>87</v>
      </c>
      <c r="B8" s="119" t="s">
        <v>248</v>
      </c>
      <c r="C8" s="119" t="s">
        <v>249</v>
      </c>
      <c r="E8" s="120" t="s">
        <v>87</v>
      </c>
      <c r="F8" s="119" t="s">
        <v>248</v>
      </c>
      <c r="G8" s="119" t="s">
        <v>249</v>
      </c>
      <c r="I8" s="120" t="s">
        <v>87</v>
      </c>
      <c r="J8" s="119" t="s">
        <v>248</v>
      </c>
      <c r="K8" s="119" t="s">
        <v>249</v>
      </c>
      <c r="M8" s="120" t="s">
        <v>87</v>
      </c>
      <c r="N8" s="119" t="s">
        <v>248</v>
      </c>
      <c r="O8" s="119" t="s">
        <v>249</v>
      </c>
    </row>
    <row r="9" spans="1:15" ht="15.75" thickBot="1">
      <c r="A9" s="238">
        <v>43435</v>
      </c>
      <c r="B9" s="126">
        <v>45</v>
      </c>
      <c r="C9" s="127"/>
      <c r="E9" s="238">
        <v>43435</v>
      </c>
      <c r="F9" s="126">
        <v>44</v>
      </c>
      <c r="G9" s="127"/>
      <c r="I9" s="238">
        <v>43435</v>
      </c>
      <c r="J9" s="126">
        <v>37</v>
      </c>
      <c r="K9" s="127"/>
      <c r="M9" s="238">
        <v>43435</v>
      </c>
      <c r="N9" s="126">
        <v>27</v>
      </c>
      <c r="O9" s="127"/>
    </row>
    <row r="10" spans="1:15">
      <c r="A10" s="122">
        <v>43466</v>
      </c>
      <c r="B10" s="123">
        <v>75</v>
      </c>
      <c r="C10" s="127">
        <f>((B10-B9)/B9)*100</f>
        <v>66.666666666666657</v>
      </c>
      <c r="E10" s="122">
        <v>43466</v>
      </c>
      <c r="F10" s="123">
        <v>70</v>
      </c>
      <c r="G10" s="127">
        <f>((F10-F9)/F9)*100</f>
        <v>59.090909090909093</v>
      </c>
      <c r="I10" s="122">
        <v>43466</v>
      </c>
      <c r="J10" s="123">
        <v>62</v>
      </c>
      <c r="K10" s="127">
        <f>((J10-J9)/J9)*100</f>
        <v>67.567567567567565</v>
      </c>
      <c r="M10" s="122">
        <v>43466</v>
      </c>
      <c r="N10" s="123">
        <v>59</v>
      </c>
      <c r="O10" s="127">
        <f>((N10-N9)/N9)*100</f>
        <v>118.5185185185185</v>
      </c>
    </row>
    <row r="11" spans="1:15">
      <c r="A11" s="125">
        <v>43497</v>
      </c>
      <c r="B11" s="126"/>
      <c r="C11" s="127"/>
      <c r="E11" s="125">
        <v>43497</v>
      </c>
      <c r="F11" s="126"/>
      <c r="G11" s="127"/>
      <c r="I11" s="125">
        <v>43497</v>
      </c>
      <c r="J11" s="126"/>
      <c r="K11" s="127"/>
      <c r="M11" s="125">
        <v>43497</v>
      </c>
      <c r="N11" s="126"/>
      <c r="O11" s="127"/>
    </row>
    <row r="12" spans="1:15">
      <c r="A12" s="128">
        <v>43525</v>
      </c>
      <c r="B12" s="126"/>
      <c r="C12" s="127"/>
      <c r="E12" s="128">
        <v>43525</v>
      </c>
      <c r="F12" s="126"/>
      <c r="G12" s="127"/>
      <c r="I12" s="128">
        <v>43525</v>
      </c>
      <c r="J12" s="126"/>
      <c r="K12" s="127"/>
      <c r="M12" s="128">
        <v>43525</v>
      </c>
      <c r="N12" s="126"/>
      <c r="O12" s="127"/>
    </row>
    <row r="13" spans="1:15">
      <c r="A13" s="128">
        <v>43556</v>
      </c>
      <c r="B13" s="126"/>
      <c r="C13" s="127"/>
      <c r="E13" s="128">
        <v>43556</v>
      </c>
      <c r="F13" s="126"/>
      <c r="G13" s="127"/>
      <c r="I13" s="128">
        <v>43556</v>
      </c>
      <c r="J13" s="126"/>
      <c r="K13" s="127"/>
      <c r="M13" s="128">
        <v>43556</v>
      </c>
      <c r="N13" s="126"/>
      <c r="O13" s="127"/>
    </row>
    <row r="14" spans="1:15">
      <c r="A14" s="128">
        <v>43586</v>
      </c>
      <c r="B14" s="126"/>
      <c r="C14" s="127"/>
      <c r="E14" s="128">
        <v>43586</v>
      </c>
      <c r="F14" s="126"/>
      <c r="G14" s="127"/>
      <c r="I14" s="128">
        <v>43586</v>
      </c>
      <c r="J14" s="126"/>
      <c r="K14" s="127"/>
      <c r="M14" s="128">
        <v>43586</v>
      </c>
      <c r="N14" s="126"/>
      <c r="O14" s="127"/>
    </row>
    <row r="15" spans="1:15">
      <c r="A15" s="128">
        <v>43617</v>
      </c>
      <c r="B15" s="126"/>
      <c r="C15" s="127"/>
      <c r="E15" s="128">
        <v>43617</v>
      </c>
      <c r="F15" s="126"/>
      <c r="G15" s="127"/>
      <c r="I15" s="128">
        <v>43617</v>
      </c>
      <c r="J15" s="126"/>
      <c r="K15" s="127"/>
      <c r="M15" s="128">
        <v>43617</v>
      </c>
      <c r="N15" s="126"/>
      <c r="O15" s="127"/>
    </row>
    <row r="16" spans="1:15">
      <c r="A16" s="128">
        <v>43647</v>
      </c>
      <c r="B16" s="126"/>
      <c r="C16" s="127"/>
      <c r="E16" s="128">
        <v>43647</v>
      </c>
      <c r="F16" s="126"/>
      <c r="G16" s="127"/>
      <c r="I16" s="128">
        <v>43647</v>
      </c>
      <c r="J16" s="126"/>
      <c r="K16" s="127"/>
      <c r="M16" s="128">
        <v>43647</v>
      </c>
      <c r="N16" s="126"/>
      <c r="O16" s="127"/>
    </row>
    <row r="17" spans="1:27">
      <c r="A17" s="128">
        <v>43678</v>
      </c>
      <c r="B17" s="126"/>
      <c r="C17" s="127"/>
      <c r="E17" s="128">
        <v>43678</v>
      </c>
      <c r="F17" s="126"/>
      <c r="G17" s="127"/>
      <c r="I17" s="128">
        <v>43678</v>
      </c>
      <c r="J17" s="126"/>
      <c r="K17" s="127"/>
      <c r="M17" s="128">
        <v>43678</v>
      </c>
      <c r="N17" s="126"/>
      <c r="O17" s="127"/>
    </row>
    <row r="18" spans="1:27">
      <c r="A18" s="128">
        <v>43709</v>
      </c>
      <c r="B18" s="126"/>
      <c r="C18" s="127"/>
      <c r="E18" s="128">
        <v>43709</v>
      </c>
      <c r="F18" s="126"/>
      <c r="G18" s="127"/>
      <c r="I18" s="128">
        <v>43709</v>
      </c>
      <c r="J18" s="126"/>
      <c r="K18" s="127"/>
      <c r="M18" s="128">
        <v>43709</v>
      </c>
      <c r="N18" s="126"/>
      <c r="O18" s="127"/>
    </row>
    <row r="19" spans="1:27">
      <c r="A19" s="128">
        <v>43739</v>
      </c>
      <c r="B19" s="126"/>
      <c r="C19" s="127"/>
      <c r="E19" s="128">
        <v>43739</v>
      </c>
      <c r="F19" s="126"/>
      <c r="G19" s="127"/>
      <c r="I19" s="128">
        <v>43739</v>
      </c>
      <c r="J19" s="126"/>
      <c r="K19" s="127"/>
      <c r="M19" s="128">
        <v>43739</v>
      </c>
      <c r="N19" s="126"/>
      <c r="O19" s="127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</row>
    <row r="20" spans="1:27">
      <c r="A20" s="128">
        <v>43770</v>
      </c>
      <c r="B20" s="139"/>
      <c r="C20" s="127"/>
      <c r="E20" s="128">
        <v>43770</v>
      </c>
      <c r="F20" s="139"/>
      <c r="G20" s="127"/>
      <c r="I20" s="128">
        <v>43770</v>
      </c>
      <c r="J20" s="126"/>
      <c r="K20" s="127"/>
      <c r="M20" s="128">
        <v>43770</v>
      </c>
      <c r="N20" s="139"/>
      <c r="O20" s="127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</row>
    <row r="21" spans="1:27" ht="15.75" thickBot="1">
      <c r="A21" s="128">
        <v>43800</v>
      </c>
      <c r="B21" s="130"/>
      <c r="C21" s="127"/>
      <c r="E21" s="128">
        <v>43800</v>
      </c>
      <c r="F21" s="130"/>
      <c r="G21" s="127"/>
      <c r="I21" s="128">
        <v>43800</v>
      </c>
      <c r="J21" s="126"/>
      <c r="K21" s="127"/>
      <c r="M21" s="128">
        <v>43800</v>
      </c>
      <c r="N21" s="130"/>
      <c r="O21" s="127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</row>
    <row r="22" spans="1:27">
      <c r="B22" s="118"/>
      <c r="C22" s="118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</row>
    <row r="23" spans="1:27" ht="15.75" thickBot="1">
      <c r="B23" s="118"/>
      <c r="C23" s="118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</row>
    <row r="24" spans="1:27" ht="15.75" thickBot="1">
      <c r="A24" s="275" t="s">
        <v>216</v>
      </c>
      <c r="B24" s="276"/>
      <c r="C24" s="277"/>
      <c r="E24" s="275" t="s">
        <v>318</v>
      </c>
      <c r="F24" s="276"/>
      <c r="G24" s="277"/>
      <c r="I24" s="275" t="s">
        <v>210</v>
      </c>
      <c r="J24" s="276"/>
      <c r="K24" s="277"/>
      <c r="M24" s="275" t="s">
        <v>319</v>
      </c>
      <c r="N24" s="276"/>
      <c r="O24" s="277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</row>
    <row r="25" spans="1:27" ht="15.75" thickBot="1">
      <c r="A25" s="120" t="s">
        <v>87</v>
      </c>
      <c r="B25" s="119" t="s">
        <v>248</v>
      </c>
      <c r="C25" s="119" t="s">
        <v>249</v>
      </c>
      <c r="E25" s="120" t="s">
        <v>87</v>
      </c>
      <c r="F25" s="119" t="s">
        <v>248</v>
      </c>
      <c r="G25" s="119" t="s">
        <v>249</v>
      </c>
      <c r="I25" s="120" t="s">
        <v>87</v>
      </c>
      <c r="J25" s="119" t="s">
        <v>248</v>
      </c>
      <c r="K25" s="119" t="s">
        <v>249</v>
      </c>
      <c r="M25" s="120" t="s">
        <v>87</v>
      </c>
      <c r="N25" s="119" t="s">
        <v>248</v>
      </c>
      <c r="O25" s="119" t="s">
        <v>249</v>
      </c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</row>
    <row r="26" spans="1:27" ht="15.75" thickBot="1">
      <c r="A26" s="238">
        <v>43435</v>
      </c>
      <c r="B26" s="126">
        <v>50</v>
      </c>
      <c r="C26" s="127"/>
      <c r="E26" s="238">
        <v>43435</v>
      </c>
      <c r="F26" s="126">
        <v>31</v>
      </c>
      <c r="G26" s="127"/>
      <c r="I26" s="238">
        <v>43435</v>
      </c>
      <c r="J26" s="126">
        <v>30</v>
      </c>
      <c r="K26" s="127"/>
      <c r="M26" s="238">
        <v>43435</v>
      </c>
      <c r="N26" s="126">
        <v>39</v>
      </c>
      <c r="O26" s="127"/>
    </row>
    <row r="27" spans="1:27">
      <c r="A27" s="122">
        <v>43466</v>
      </c>
      <c r="B27" s="123">
        <v>59</v>
      </c>
      <c r="C27" s="127">
        <f>((B27-B26)/B26)*100</f>
        <v>18</v>
      </c>
      <c r="E27" s="122">
        <v>43466</v>
      </c>
      <c r="F27" s="123">
        <v>58</v>
      </c>
      <c r="G27" s="127">
        <f>((F27-F26)/F26)*100</f>
        <v>87.096774193548384</v>
      </c>
      <c r="I27" s="122">
        <v>43466</v>
      </c>
      <c r="J27" s="123">
        <v>57</v>
      </c>
      <c r="K27" s="127">
        <f>((J27-J26)/J26)*100</f>
        <v>90</v>
      </c>
      <c r="M27" s="122">
        <v>43466</v>
      </c>
      <c r="N27" s="123">
        <v>55</v>
      </c>
      <c r="O27" s="127">
        <f>((N27-N26)/N26)*100</f>
        <v>41.025641025641022</v>
      </c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</row>
    <row r="28" spans="1:27">
      <c r="A28" s="125">
        <v>43497</v>
      </c>
      <c r="B28" s="126"/>
      <c r="C28" s="127"/>
      <c r="E28" s="125">
        <v>43497</v>
      </c>
      <c r="F28" s="126"/>
      <c r="G28" s="127"/>
      <c r="I28" s="125">
        <v>43497</v>
      </c>
      <c r="J28" s="126"/>
      <c r="K28" s="127"/>
      <c r="M28" s="125">
        <v>43497</v>
      </c>
      <c r="N28" s="126"/>
      <c r="O28" s="127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</row>
    <row r="29" spans="1:27">
      <c r="A29" s="128">
        <v>43525</v>
      </c>
      <c r="B29" s="126"/>
      <c r="C29" s="127"/>
      <c r="E29" s="128">
        <v>43525</v>
      </c>
      <c r="F29" s="126"/>
      <c r="G29" s="127"/>
      <c r="I29" s="128">
        <v>43525</v>
      </c>
      <c r="J29" s="126"/>
      <c r="K29" s="127"/>
      <c r="M29" s="128">
        <v>43525</v>
      </c>
      <c r="N29" s="126"/>
      <c r="O29" s="127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</row>
    <row r="30" spans="1:27">
      <c r="A30" s="128">
        <v>43556</v>
      </c>
      <c r="B30" s="126"/>
      <c r="C30" s="127"/>
      <c r="E30" s="128">
        <v>43556</v>
      </c>
      <c r="F30" s="126"/>
      <c r="G30" s="127"/>
      <c r="I30" s="128">
        <v>43556</v>
      </c>
      <c r="J30" s="126"/>
      <c r="K30" s="127"/>
      <c r="M30" s="128">
        <v>43556</v>
      </c>
      <c r="N30" s="126"/>
      <c r="O30" s="127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</row>
    <row r="31" spans="1:27">
      <c r="A31" s="128">
        <v>43586</v>
      </c>
      <c r="B31" s="126"/>
      <c r="C31" s="127"/>
      <c r="E31" s="128">
        <v>43586</v>
      </c>
      <c r="F31" s="126"/>
      <c r="G31" s="127"/>
      <c r="I31" s="128">
        <v>43586</v>
      </c>
      <c r="J31" s="126"/>
      <c r="K31" s="127"/>
      <c r="M31" s="128">
        <v>43586</v>
      </c>
      <c r="N31" s="126"/>
      <c r="O31" s="127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</row>
    <row r="32" spans="1:27">
      <c r="A32" s="128">
        <v>43617</v>
      </c>
      <c r="B32" s="126"/>
      <c r="C32" s="127"/>
      <c r="E32" s="128">
        <v>43617</v>
      </c>
      <c r="F32" s="126"/>
      <c r="G32" s="127"/>
      <c r="I32" s="128">
        <v>43617</v>
      </c>
      <c r="J32" s="126"/>
      <c r="K32" s="127"/>
      <c r="M32" s="128">
        <v>43617</v>
      </c>
      <c r="N32" s="126"/>
      <c r="O32" s="127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</row>
    <row r="33" spans="1:27">
      <c r="A33" s="128">
        <v>43647</v>
      </c>
      <c r="B33" s="126"/>
      <c r="C33" s="127"/>
      <c r="E33" s="128">
        <v>43647</v>
      </c>
      <c r="F33" s="126"/>
      <c r="G33" s="127"/>
      <c r="I33" s="128">
        <v>43647</v>
      </c>
      <c r="J33" s="126"/>
      <c r="K33" s="127"/>
      <c r="M33" s="128">
        <v>43647</v>
      </c>
      <c r="N33" s="126"/>
      <c r="O33" s="127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</row>
    <row r="34" spans="1:27">
      <c r="A34" s="128">
        <v>43678</v>
      </c>
      <c r="B34" s="126"/>
      <c r="C34" s="127"/>
      <c r="E34" s="128">
        <v>43678</v>
      </c>
      <c r="F34" s="126"/>
      <c r="G34" s="127"/>
      <c r="I34" s="128">
        <v>43678</v>
      </c>
      <c r="J34" s="126"/>
      <c r="K34" s="127"/>
      <c r="M34" s="128">
        <v>43678</v>
      </c>
      <c r="N34" s="126"/>
      <c r="O34" s="127"/>
    </row>
    <row r="35" spans="1:27">
      <c r="A35" s="128">
        <v>43709</v>
      </c>
      <c r="B35" s="126"/>
      <c r="C35" s="127"/>
      <c r="E35" s="128">
        <v>43709</v>
      </c>
      <c r="F35" s="126"/>
      <c r="G35" s="127"/>
      <c r="I35" s="128">
        <v>43709</v>
      </c>
      <c r="J35" s="126"/>
      <c r="K35" s="127"/>
      <c r="M35" s="128">
        <v>43709</v>
      </c>
      <c r="N35" s="126"/>
      <c r="O35" s="127"/>
    </row>
    <row r="36" spans="1:27">
      <c r="A36" s="128">
        <v>43739</v>
      </c>
      <c r="B36" s="126"/>
      <c r="C36" s="127"/>
      <c r="E36" s="128">
        <v>43739</v>
      </c>
      <c r="F36" s="126"/>
      <c r="G36" s="127"/>
      <c r="I36" s="128">
        <v>43739</v>
      </c>
      <c r="J36" s="126"/>
      <c r="K36" s="127"/>
      <c r="M36" s="128">
        <v>43739</v>
      </c>
      <c r="N36" s="126"/>
      <c r="O36" s="127"/>
    </row>
    <row r="37" spans="1:27">
      <c r="A37" s="128">
        <v>43770</v>
      </c>
      <c r="B37" s="126"/>
      <c r="C37" s="127"/>
      <c r="E37" s="128">
        <v>43770</v>
      </c>
      <c r="F37" s="139"/>
      <c r="G37" s="127"/>
      <c r="I37" s="128">
        <v>43770</v>
      </c>
      <c r="J37" s="139"/>
      <c r="K37" s="127"/>
      <c r="M37" s="128">
        <v>43770</v>
      </c>
      <c r="N37" s="139"/>
      <c r="O37" s="127"/>
    </row>
    <row r="38" spans="1:27" ht="15.75" thickBot="1">
      <c r="A38" s="128">
        <v>43800</v>
      </c>
      <c r="B38" s="126"/>
      <c r="C38" s="127"/>
      <c r="E38" s="128">
        <v>43800</v>
      </c>
      <c r="F38" s="130"/>
      <c r="G38" s="127"/>
      <c r="I38" s="128">
        <v>43800</v>
      </c>
      <c r="J38" s="130"/>
      <c r="K38" s="127"/>
      <c r="M38" s="128">
        <v>43800</v>
      </c>
      <c r="N38" s="130"/>
      <c r="O38" s="127"/>
    </row>
    <row r="39" spans="1:27">
      <c r="B39" s="118"/>
      <c r="C39" s="118"/>
    </row>
    <row r="40" spans="1:27" ht="15.75" thickBot="1"/>
    <row r="41" spans="1:27" ht="15.75" thickBot="1">
      <c r="A41" s="275" t="s">
        <v>203</v>
      </c>
      <c r="B41" s="276"/>
      <c r="C41" s="277"/>
      <c r="E41" s="275" t="s">
        <v>320</v>
      </c>
      <c r="F41" s="276"/>
      <c r="G41" s="277"/>
    </row>
    <row r="42" spans="1:27" ht="15.75" thickBot="1">
      <c r="A42" s="120" t="s">
        <v>87</v>
      </c>
      <c r="B42" s="119" t="s">
        <v>248</v>
      </c>
      <c r="C42" s="119" t="s">
        <v>249</v>
      </c>
      <c r="E42" s="120" t="s">
        <v>87</v>
      </c>
      <c r="F42" s="119" t="s">
        <v>248</v>
      </c>
      <c r="G42" s="119" t="s">
        <v>249</v>
      </c>
    </row>
    <row r="43" spans="1:27" ht="15.75" thickBot="1">
      <c r="A43" s="238">
        <v>43435</v>
      </c>
      <c r="B43" s="126">
        <v>28</v>
      </c>
      <c r="C43" s="127"/>
      <c r="E43" s="238">
        <v>43435</v>
      </c>
      <c r="F43" s="126">
        <v>49</v>
      </c>
      <c r="G43" s="127"/>
    </row>
    <row r="44" spans="1:27">
      <c r="A44" s="122">
        <v>43466</v>
      </c>
      <c r="B44" s="123">
        <v>53</v>
      </c>
      <c r="C44" s="127">
        <f>((B44-B43)/B43)*100</f>
        <v>89.285714285714292</v>
      </c>
      <c r="E44" s="122">
        <v>43466</v>
      </c>
      <c r="F44" s="123">
        <v>51</v>
      </c>
      <c r="G44" s="127">
        <f>((F44-F43)/F43)*100</f>
        <v>4.0816326530612246</v>
      </c>
    </row>
    <row r="45" spans="1:27">
      <c r="A45" s="125">
        <v>43497</v>
      </c>
      <c r="B45" s="126"/>
      <c r="C45" s="127"/>
      <c r="E45" s="125">
        <v>43497</v>
      </c>
      <c r="F45" s="126"/>
      <c r="G45" s="127"/>
    </row>
    <row r="46" spans="1:27">
      <c r="A46" s="128">
        <v>43525</v>
      </c>
      <c r="B46" s="126"/>
      <c r="C46" s="127"/>
      <c r="E46" s="128">
        <v>43525</v>
      </c>
      <c r="F46" s="126"/>
      <c r="G46" s="127"/>
    </row>
    <row r="47" spans="1:27">
      <c r="A47" s="128">
        <v>43556</v>
      </c>
      <c r="B47" s="126"/>
      <c r="C47" s="127"/>
      <c r="E47" s="128">
        <v>43556</v>
      </c>
      <c r="F47" s="126"/>
      <c r="G47" s="127"/>
    </row>
    <row r="48" spans="1:27">
      <c r="A48" s="128">
        <v>43586</v>
      </c>
      <c r="B48" s="126"/>
      <c r="C48" s="127"/>
      <c r="E48" s="128">
        <v>43586</v>
      </c>
      <c r="F48" s="126"/>
      <c r="G48" s="127"/>
    </row>
    <row r="49" spans="1:11">
      <c r="A49" s="128">
        <v>43617</v>
      </c>
      <c r="B49" s="126"/>
      <c r="C49" s="127"/>
      <c r="E49" s="128">
        <v>43617</v>
      </c>
      <c r="F49" s="126"/>
      <c r="G49" s="127"/>
    </row>
    <row r="50" spans="1:11">
      <c r="A50" s="128">
        <v>43647</v>
      </c>
      <c r="B50" s="126"/>
      <c r="C50" s="127"/>
      <c r="E50" s="128">
        <v>43647</v>
      </c>
      <c r="F50" s="126"/>
      <c r="G50" s="127"/>
    </row>
    <row r="51" spans="1:11">
      <c r="A51" s="128">
        <v>43678</v>
      </c>
      <c r="B51" s="126"/>
      <c r="C51" s="127"/>
      <c r="E51" s="128">
        <v>43678</v>
      </c>
      <c r="F51" s="126"/>
      <c r="G51" s="127"/>
    </row>
    <row r="52" spans="1:11">
      <c r="A52" s="128">
        <v>43709</v>
      </c>
      <c r="B52" s="126"/>
      <c r="C52" s="127"/>
      <c r="E52" s="128">
        <v>43709</v>
      </c>
      <c r="F52" s="126"/>
      <c r="G52" s="127"/>
    </row>
    <row r="53" spans="1:11">
      <c r="A53" s="128">
        <v>43739</v>
      </c>
      <c r="B53" s="126"/>
      <c r="C53" s="127"/>
      <c r="E53" s="128">
        <v>43739</v>
      </c>
      <c r="F53" s="126"/>
      <c r="G53" s="127"/>
    </row>
    <row r="54" spans="1:11">
      <c r="A54" s="128">
        <v>43770</v>
      </c>
      <c r="B54" s="126"/>
      <c r="C54" s="127"/>
      <c r="E54" s="128">
        <v>43770</v>
      </c>
      <c r="F54" s="126"/>
      <c r="G54" s="127"/>
    </row>
    <row r="55" spans="1:11" ht="15.75" thickBot="1">
      <c r="A55" s="128">
        <v>43800</v>
      </c>
      <c r="B55" s="130"/>
      <c r="C55" s="127"/>
      <c r="E55" s="128">
        <v>43800</v>
      </c>
      <c r="F55" s="126"/>
      <c r="G55" s="127"/>
    </row>
    <row r="57" spans="1:11">
      <c r="B57" s="118"/>
      <c r="C57" s="118"/>
    </row>
    <row r="58" spans="1:11">
      <c r="A58" s="131" t="s">
        <v>250</v>
      </c>
    </row>
    <row r="59" spans="1:11">
      <c r="A59" s="131"/>
    </row>
    <row r="60" spans="1:11">
      <c r="A60" s="131" t="s">
        <v>251</v>
      </c>
      <c r="B60" s="132"/>
      <c r="C60" s="132"/>
      <c r="D60" s="131"/>
      <c r="E60" s="131"/>
      <c r="F60" s="131"/>
    </row>
    <row r="61" spans="1:11">
      <c r="A61" s="131"/>
      <c r="B61" s="132"/>
      <c r="C61" s="132"/>
      <c r="D61" s="131"/>
      <c r="E61" s="131"/>
      <c r="F61" s="131"/>
    </row>
    <row r="62" spans="1:11">
      <c r="A62" s="133" t="s">
        <v>253</v>
      </c>
      <c r="B62" s="132"/>
      <c r="C62" s="132"/>
      <c r="D62" s="131"/>
      <c r="E62" s="131"/>
      <c r="F62" s="131"/>
    </row>
    <row r="64" spans="1:11">
      <c r="A64" s="266"/>
      <c r="B64" s="266"/>
      <c r="C64" s="266"/>
      <c r="D64" s="267"/>
      <c r="F64" s="272"/>
      <c r="G64" s="272"/>
      <c r="H64" s="272"/>
      <c r="I64" s="267"/>
      <c r="J64" s="267"/>
      <c r="K64" s="135"/>
    </row>
    <row r="65" spans="1:11">
      <c r="A65" s="136"/>
      <c r="B65" s="137"/>
      <c r="C65" s="137"/>
      <c r="D65" s="137"/>
      <c r="E65" s="137"/>
      <c r="F65" s="137"/>
      <c r="G65" s="137"/>
      <c r="H65" s="137"/>
      <c r="I65" s="137"/>
    </row>
    <row r="66" spans="1:11">
      <c r="A66" s="266"/>
      <c r="B66" s="267"/>
      <c r="C66" s="267"/>
      <c r="D66" s="267"/>
      <c r="F66" s="266"/>
      <c r="G66" s="266"/>
      <c r="H66" s="266"/>
      <c r="I66" s="267"/>
      <c r="J66" s="267"/>
      <c r="K66" s="135"/>
    </row>
    <row r="67" spans="1:11">
      <c r="A67" s="134"/>
      <c r="B67" s="137"/>
      <c r="C67" s="137"/>
      <c r="D67" s="137"/>
      <c r="E67" s="137"/>
      <c r="F67" s="137"/>
      <c r="G67" s="137"/>
      <c r="H67" s="137"/>
      <c r="I67" s="137"/>
    </row>
    <row r="68" spans="1:11">
      <c r="B68" s="118"/>
      <c r="C68" s="118"/>
      <c r="F68" s="272"/>
      <c r="G68" s="272"/>
      <c r="H68" s="272"/>
      <c r="I68" s="272"/>
      <c r="J68" s="272"/>
      <c r="K68" s="272"/>
    </row>
    <row r="69" spans="1:11">
      <c r="A69" s="136"/>
      <c r="B69" s="137"/>
      <c r="C69" s="137"/>
      <c r="D69" s="137"/>
      <c r="E69" s="137"/>
      <c r="F69" s="137"/>
      <c r="G69" s="137"/>
      <c r="H69" s="137"/>
      <c r="I69" s="137"/>
    </row>
    <row r="70" spans="1:11">
      <c r="A70" s="268"/>
      <c r="B70" s="267"/>
      <c r="C70" s="267"/>
      <c r="D70" s="267"/>
      <c r="E70" s="137"/>
      <c r="F70" s="137"/>
      <c r="G70" s="137"/>
      <c r="H70" s="137"/>
      <c r="I70" s="137"/>
    </row>
    <row r="111" ht="57" customHeight="1"/>
    <row r="113" spans="17:18" ht="81" customHeight="1">
      <c r="Q113" s="117"/>
      <c r="R113" s="117"/>
    </row>
    <row r="115" spans="17:18" ht="85.5" customHeight="1"/>
    <row r="117" spans="17:18" ht="56.25" customHeight="1"/>
  </sheetData>
  <mergeCells count="16">
    <mergeCell ref="A7:C7"/>
    <mergeCell ref="E7:G7"/>
    <mergeCell ref="M7:O7"/>
    <mergeCell ref="I7:K7"/>
    <mergeCell ref="E24:G24"/>
    <mergeCell ref="M24:O24"/>
    <mergeCell ref="A24:C24"/>
    <mergeCell ref="I24:K24"/>
    <mergeCell ref="F68:K68"/>
    <mergeCell ref="A70:D70"/>
    <mergeCell ref="A41:C41"/>
    <mergeCell ref="E41:G41"/>
    <mergeCell ref="A64:D64"/>
    <mergeCell ref="F64:J64"/>
    <mergeCell ref="A66:D66"/>
    <mergeCell ref="F66:J66"/>
  </mergeCells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zoomScale="85" zoomScaleNormal="85" workbookViewId="0">
      <selection activeCell="R6" sqref="R6:U16"/>
    </sheetView>
  </sheetViews>
  <sheetFormatPr defaultRowHeight="15"/>
  <cols>
    <col min="1" max="1" width="42.7109375" style="1" customWidth="1"/>
    <col min="2" max="3" width="9.140625" style="1"/>
    <col min="4" max="4" width="21" style="11" bestFit="1" customWidth="1"/>
    <col min="5" max="5" width="12.28515625" style="11" bestFit="1" customWidth="1"/>
    <col min="6" max="18" width="9.140625" style="1"/>
    <col min="19" max="19" width="22" style="1" bestFit="1" customWidth="1"/>
    <col min="20" max="20" width="11" style="1" bestFit="1" customWidth="1"/>
    <col min="21" max="21" width="6.85546875" style="1" bestFit="1" customWidth="1"/>
    <col min="22" max="16384" width="9.140625" style="1"/>
  </cols>
  <sheetData>
    <row r="1" spans="1:22">
      <c r="A1" s="2" t="s">
        <v>80</v>
      </c>
    </row>
    <row r="2" spans="1:22">
      <c r="A2" s="2" t="s">
        <v>81</v>
      </c>
    </row>
    <row r="3" spans="1:22" ht="15.75" thickBot="1"/>
    <row r="4" spans="1:22" ht="16.5" thickBot="1">
      <c r="A4" s="191" t="s">
        <v>82</v>
      </c>
      <c r="B4" s="192">
        <v>43466</v>
      </c>
      <c r="C4" s="194" t="s">
        <v>83</v>
      </c>
      <c r="D4" s="196" t="s">
        <v>300</v>
      </c>
      <c r="E4" s="206" t="s">
        <v>299</v>
      </c>
    </row>
    <row r="5" spans="1:22" ht="15.75">
      <c r="A5" s="207" t="s">
        <v>0</v>
      </c>
      <c r="B5" s="193">
        <v>1518</v>
      </c>
      <c r="C5" s="193">
        <f>AVERAGE(B5:B5)</f>
        <v>1518</v>
      </c>
      <c r="D5" s="195">
        <f>(B5*100)/B9</f>
        <v>57.850609756097562</v>
      </c>
      <c r="E5" s="205">
        <v>1534.75</v>
      </c>
    </row>
    <row r="6" spans="1:22" ht="15.75">
      <c r="A6" s="208" t="s">
        <v>84</v>
      </c>
      <c r="B6" s="193">
        <v>775</v>
      </c>
      <c r="C6" s="157">
        <f>AVERAGE(B6:B6)</f>
        <v>775</v>
      </c>
      <c r="D6" s="162">
        <f>(B6*100)/B9</f>
        <v>29.535060975609756</v>
      </c>
      <c r="E6" s="163">
        <v>420.25</v>
      </c>
      <c r="R6" s="283"/>
      <c r="S6" s="283"/>
      <c r="T6" s="283"/>
      <c r="U6" s="283"/>
    </row>
    <row r="7" spans="1:22" ht="15.75">
      <c r="A7" s="208" t="s">
        <v>47</v>
      </c>
      <c r="B7" s="193">
        <v>4</v>
      </c>
      <c r="C7" s="157">
        <f>AVERAGE(B7:B7)</f>
        <v>4</v>
      </c>
      <c r="D7" s="162">
        <f>(B7*100)/B9</f>
        <v>0.1524390243902439</v>
      </c>
      <c r="E7" s="163">
        <v>18.083333333333332</v>
      </c>
      <c r="R7" s="283"/>
      <c r="S7" s="283"/>
      <c r="T7" s="283"/>
      <c r="U7" s="283"/>
    </row>
    <row r="8" spans="1:22" ht="16.5" thickBot="1">
      <c r="A8" s="209" t="s">
        <v>301</v>
      </c>
      <c r="B8" s="193">
        <v>327</v>
      </c>
      <c r="C8" s="199">
        <f>AVERAGE(B8:B8)</f>
        <v>327</v>
      </c>
      <c r="D8" s="201">
        <f>(B8*100)/B9</f>
        <v>12.461890243902438</v>
      </c>
      <c r="E8" s="203">
        <v>98.25</v>
      </c>
      <c r="R8" s="283"/>
      <c r="S8" s="284" t="s">
        <v>82</v>
      </c>
      <c r="T8" s="285" t="s">
        <v>299</v>
      </c>
      <c r="U8" s="286">
        <v>43466</v>
      </c>
      <c r="V8" s="112"/>
    </row>
    <row r="9" spans="1:22" ht="16.5" thickBot="1">
      <c r="A9" s="197" t="s">
        <v>86</v>
      </c>
      <c r="B9" s="198">
        <f>SUM(B5:B8)</f>
        <v>2624</v>
      </c>
      <c r="C9" s="200">
        <f>AVERAGE(B9:B9)</f>
        <v>2624</v>
      </c>
      <c r="D9" s="202">
        <f>SUM(D5:D8)</f>
        <v>100</v>
      </c>
      <c r="E9" s="204">
        <v>2071.3333333333335</v>
      </c>
      <c r="R9" s="283"/>
      <c r="S9" s="287" t="s">
        <v>0</v>
      </c>
      <c r="T9" s="285">
        <v>1534.75</v>
      </c>
      <c r="U9" s="287">
        <f>B5</f>
        <v>1518</v>
      </c>
      <c r="V9" s="112"/>
    </row>
    <row r="10" spans="1:22">
      <c r="H10" s="1">
        <f>((B9-E9)/E9)*100</f>
        <v>26.68168651432249</v>
      </c>
      <c r="R10" s="283"/>
      <c r="S10" s="287" t="s">
        <v>84</v>
      </c>
      <c r="T10" s="285">
        <v>420.25</v>
      </c>
      <c r="U10" s="287">
        <f>B6</f>
        <v>775</v>
      </c>
      <c r="V10" s="112"/>
    </row>
    <row r="11" spans="1:22">
      <c r="A11" s="250"/>
      <c r="B11" s="251"/>
      <c r="R11" s="283"/>
      <c r="S11" s="287" t="s">
        <v>47</v>
      </c>
      <c r="T11" s="285">
        <v>18.083333333333332</v>
      </c>
      <c r="U11" s="287">
        <f>B7</f>
        <v>4</v>
      </c>
      <c r="V11" s="112"/>
    </row>
    <row r="12" spans="1:22">
      <c r="A12" s="252"/>
      <c r="B12" s="251"/>
      <c r="R12" s="283"/>
      <c r="S12" s="287" t="s">
        <v>85</v>
      </c>
      <c r="T12" s="285">
        <v>98.25</v>
      </c>
      <c r="U12" s="287">
        <f>B8</f>
        <v>327</v>
      </c>
      <c r="V12" s="112"/>
    </row>
    <row r="13" spans="1:22">
      <c r="A13" s="252"/>
      <c r="B13" s="251"/>
      <c r="R13" s="283"/>
      <c r="S13" s="288" t="s">
        <v>86</v>
      </c>
      <c r="T13" s="285">
        <v>2071.3333333333335</v>
      </c>
      <c r="U13" s="289">
        <f>SUM(U9:U12)</f>
        <v>2624</v>
      </c>
      <c r="V13" s="112"/>
    </row>
    <row r="14" spans="1:22">
      <c r="R14" s="283"/>
      <c r="S14" s="283"/>
      <c r="T14" s="283"/>
      <c r="U14" s="283"/>
    </row>
    <row r="15" spans="1:22">
      <c r="R15" s="283"/>
      <c r="S15" s="283"/>
      <c r="T15" s="283"/>
      <c r="U15" s="283"/>
    </row>
    <row r="16" spans="1:22">
      <c r="R16" s="283"/>
      <c r="S16" s="283"/>
      <c r="T16" s="283"/>
      <c r="U16" s="283"/>
    </row>
    <row r="17" spans="1:3">
      <c r="A17" s="3"/>
      <c r="B17" s="3"/>
      <c r="C17" s="3"/>
    </row>
    <row r="18" spans="1:3">
      <c r="A18" s="4"/>
      <c r="B18" s="6"/>
      <c r="C18" s="3"/>
    </row>
    <row r="19" spans="1:3">
      <c r="A19" s="7"/>
      <c r="B19" s="8"/>
      <c r="C19" s="3"/>
    </row>
    <row r="20" spans="1:3">
      <c r="A20" s="7"/>
      <c r="B20" s="8"/>
      <c r="C20" s="3"/>
    </row>
    <row r="21" spans="1:3">
      <c r="A21" s="7"/>
      <c r="B21" s="8"/>
      <c r="C21" s="3"/>
    </row>
    <row r="22" spans="1:3">
      <c r="A22" s="7"/>
      <c r="B22" s="8"/>
      <c r="C22" s="3"/>
    </row>
    <row r="23" spans="1:3">
      <c r="A23" s="9"/>
      <c r="B23" s="8"/>
      <c r="C23" s="3"/>
    </row>
    <row r="24" spans="1:3">
      <c r="A24" s="3"/>
      <c r="B24" s="3"/>
      <c r="C24" s="10"/>
    </row>
    <row r="25" spans="1:3">
      <c r="A25" s="3"/>
      <c r="B25" s="3"/>
      <c r="C25" s="3"/>
    </row>
  </sheetData>
  <mergeCells count="1">
    <mergeCell ref="A11:B13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5" sqref="B5"/>
    </sheetView>
  </sheetViews>
  <sheetFormatPr defaultRowHeight="15"/>
  <cols>
    <col min="1" max="1" width="19.7109375" style="1" customWidth="1"/>
    <col min="2" max="2" width="16.42578125" style="1" customWidth="1"/>
    <col min="3" max="3" width="14.5703125" style="1" customWidth="1"/>
    <col min="4" max="4" width="9.140625" style="1"/>
    <col min="5" max="5" width="32.5703125" style="1" customWidth="1"/>
    <col min="6" max="6" width="5.5703125" style="11" customWidth="1"/>
    <col min="7" max="16384" width="9.140625" style="1"/>
  </cols>
  <sheetData>
    <row r="1" spans="1:6">
      <c r="A1" s="2" t="s">
        <v>80</v>
      </c>
    </row>
    <row r="2" spans="1:6">
      <c r="A2" s="2" t="s">
        <v>81</v>
      </c>
    </row>
    <row r="3" spans="1:6" ht="15.75" thickBot="1"/>
    <row r="4" spans="1:6" ht="15.75" thickBot="1">
      <c r="A4" s="49" t="s">
        <v>87</v>
      </c>
      <c r="B4" s="49" t="s">
        <v>303</v>
      </c>
      <c r="C4" s="49" t="s">
        <v>179</v>
      </c>
      <c r="F4" s="1"/>
    </row>
    <row r="5" spans="1:6">
      <c r="A5" s="213">
        <v>43466</v>
      </c>
      <c r="B5" s="123">
        <v>2624</v>
      </c>
      <c r="C5" s="80">
        <f>((B5-1763)/1763)*100</f>
        <v>48.837209302325576</v>
      </c>
      <c r="F5" s="1"/>
    </row>
    <row r="6" spans="1:6">
      <c r="A6" s="214">
        <v>43497</v>
      </c>
      <c r="B6" s="78"/>
      <c r="C6" s="81"/>
      <c r="E6" s="12"/>
      <c r="F6" s="13"/>
    </row>
    <row r="7" spans="1:6">
      <c r="A7" s="215">
        <v>43525</v>
      </c>
      <c r="B7" s="78"/>
      <c r="C7" s="81"/>
      <c r="E7" s="12"/>
      <c r="F7" s="13"/>
    </row>
    <row r="8" spans="1:6">
      <c r="A8" s="215">
        <v>43556</v>
      </c>
      <c r="B8" s="78"/>
      <c r="C8" s="81"/>
    </row>
    <row r="9" spans="1:6">
      <c r="A9" s="215">
        <v>43586</v>
      </c>
      <c r="B9" s="78"/>
      <c r="C9" s="81"/>
    </row>
    <row r="10" spans="1:6">
      <c r="A10" s="215">
        <v>43617</v>
      </c>
      <c r="B10" s="78"/>
      <c r="C10" s="81"/>
    </row>
    <row r="11" spans="1:6">
      <c r="A11" s="215">
        <v>43647</v>
      </c>
      <c r="B11" s="78"/>
      <c r="C11" s="81"/>
    </row>
    <row r="12" spans="1:6">
      <c r="A12" s="215">
        <v>43678</v>
      </c>
      <c r="B12" s="78"/>
      <c r="C12" s="81"/>
    </row>
    <row r="13" spans="1:6">
      <c r="A13" s="215">
        <v>43709</v>
      </c>
      <c r="B13" s="78"/>
      <c r="C13" s="81"/>
    </row>
    <row r="14" spans="1:6">
      <c r="A14" s="215">
        <v>43739</v>
      </c>
      <c r="B14" s="78"/>
      <c r="C14" s="81"/>
      <c r="E14" s="155"/>
    </row>
    <row r="15" spans="1:6">
      <c r="A15" s="215">
        <v>43770</v>
      </c>
      <c r="B15" s="78"/>
      <c r="C15" s="81"/>
    </row>
    <row r="16" spans="1:6" ht="15.75" thickBot="1">
      <c r="A16" s="216">
        <v>43800</v>
      </c>
      <c r="B16" s="79"/>
      <c r="C16" s="81"/>
    </row>
    <row r="17" spans="1:5">
      <c r="A17" s="14"/>
      <c r="B17" s="50"/>
    </row>
    <row r="18" spans="1:5">
      <c r="A18" s="14" t="s">
        <v>88</v>
      </c>
    </row>
    <row r="20" spans="1:5">
      <c r="A20" s="253" t="s">
        <v>302</v>
      </c>
      <c r="B20" s="254"/>
      <c r="C20" s="254"/>
      <c r="D20" s="254"/>
      <c r="E20" s="254"/>
    </row>
    <row r="21" spans="1:5">
      <c r="A21" s="254"/>
      <c r="B21" s="254"/>
      <c r="C21" s="254"/>
      <c r="D21" s="254"/>
      <c r="E21" s="254"/>
    </row>
    <row r="22" spans="1:5">
      <c r="A22" s="3"/>
      <c r="B22" s="5"/>
      <c r="C22" s="102"/>
      <c r="D22" s="13"/>
      <c r="E22" s="3"/>
    </row>
    <row r="23" spans="1:5" ht="15.75" thickBot="1">
      <c r="A23" s="3"/>
      <c r="B23" s="3"/>
      <c r="C23" s="3"/>
      <c r="D23" s="3"/>
      <c r="E23" s="3"/>
    </row>
    <row r="24" spans="1:5" ht="15.75" thickBot="1">
      <c r="A24" s="47" t="s">
        <v>307</v>
      </c>
      <c r="B24" s="217">
        <v>43466</v>
      </c>
      <c r="C24" s="3"/>
      <c r="D24" s="3"/>
      <c r="E24" s="3"/>
    </row>
    <row r="25" spans="1:5">
      <c r="A25" s="210" t="s">
        <v>304</v>
      </c>
      <c r="B25" s="243">
        <v>90</v>
      </c>
    </row>
    <row r="26" spans="1:5">
      <c r="A26" s="211" t="s">
        <v>20</v>
      </c>
      <c r="B26" s="244">
        <v>20</v>
      </c>
    </row>
    <row r="27" spans="1:5">
      <c r="A27" s="211" t="s">
        <v>305</v>
      </c>
      <c r="B27" s="244">
        <v>2385</v>
      </c>
    </row>
    <row r="28" spans="1:5">
      <c r="A28" s="211" t="s">
        <v>306</v>
      </c>
      <c r="B28" s="244">
        <v>106</v>
      </c>
    </row>
    <row r="29" spans="1:5" ht="15.75" thickBot="1">
      <c r="A29" s="212" t="s">
        <v>23</v>
      </c>
      <c r="B29" s="245">
        <v>23</v>
      </c>
    </row>
    <row r="30" spans="1:5" ht="15.75" thickBot="1">
      <c r="A30" s="53" t="s">
        <v>177</v>
      </c>
      <c r="B30" s="47">
        <f>SUM(B25:B29)</f>
        <v>2624</v>
      </c>
    </row>
  </sheetData>
  <mergeCells count="1">
    <mergeCell ref="A20:E21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workbookViewId="0">
      <selection activeCell="B5" sqref="B5"/>
    </sheetView>
  </sheetViews>
  <sheetFormatPr defaultRowHeight="15"/>
  <cols>
    <col min="1" max="1" width="70.5703125" style="16" bestFit="1" customWidth="1"/>
    <col min="2" max="2" width="7.140625" style="1" bestFit="1" customWidth="1"/>
    <col min="3" max="3" width="9.140625" style="1"/>
    <col min="4" max="4" width="11" style="11" bestFit="1" customWidth="1"/>
    <col min="5" max="16384" width="9.140625" style="1"/>
  </cols>
  <sheetData>
    <row r="1" spans="1:4">
      <c r="A1" s="15" t="s">
        <v>80</v>
      </c>
    </row>
    <row r="2" spans="1:4">
      <c r="A2" s="15" t="s">
        <v>81</v>
      </c>
    </row>
    <row r="3" spans="1:4" ht="15.75" thickBot="1"/>
    <row r="4" spans="1:4" ht="15.75" thickBot="1">
      <c r="A4" s="17" t="s">
        <v>89</v>
      </c>
      <c r="B4" s="77">
        <v>43466</v>
      </c>
      <c r="C4" s="52" t="s">
        <v>83</v>
      </c>
      <c r="D4" s="158" t="s">
        <v>299</v>
      </c>
    </row>
    <row r="5" spans="1:4" s="18" customFormat="1">
      <c r="A5" s="87" t="s">
        <v>39</v>
      </c>
      <c r="B5" s="59">
        <v>0</v>
      </c>
      <c r="C5" s="83">
        <f t="shared" ref="C5:C68" si="0">AVERAGE(B5:B5)</f>
        <v>0</v>
      </c>
      <c r="D5" s="159">
        <v>1.4166666666666667</v>
      </c>
    </row>
    <row r="6" spans="1:4" s="18" customFormat="1">
      <c r="A6" s="88" t="s">
        <v>229</v>
      </c>
      <c r="B6" s="60">
        <v>0</v>
      </c>
      <c r="C6" s="83">
        <f t="shared" si="0"/>
        <v>0</v>
      </c>
      <c r="D6" s="160">
        <v>0.33333333333333331</v>
      </c>
    </row>
    <row r="7" spans="1:4" s="18" customFormat="1">
      <c r="A7" s="88" t="s">
        <v>254</v>
      </c>
      <c r="B7" s="60">
        <v>2</v>
      </c>
      <c r="C7" s="83">
        <f t="shared" si="0"/>
        <v>2</v>
      </c>
      <c r="D7" s="160">
        <v>0.58333333333333337</v>
      </c>
    </row>
    <row r="8" spans="1:4" s="18" customFormat="1">
      <c r="A8" s="88" t="s">
        <v>75</v>
      </c>
      <c r="B8" s="60">
        <v>0</v>
      </c>
      <c r="C8" s="83">
        <f t="shared" si="0"/>
        <v>0</v>
      </c>
      <c r="D8" s="160">
        <v>0.25</v>
      </c>
    </row>
    <row r="9" spans="1:4">
      <c r="A9" s="19" t="s">
        <v>42</v>
      </c>
      <c r="B9" s="61">
        <v>11</v>
      </c>
      <c r="C9" s="83">
        <f t="shared" si="0"/>
        <v>11</v>
      </c>
      <c r="D9" s="161">
        <v>7.583333333333333</v>
      </c>
    </row>
    <row r="10" spans="1:4">
      <c r="A10" s="19" t="s">
        <v>90</v>
      </c>
      <c r="B10" s="61">
        <v>28</v>
      </c>
      <c r="C10" s="83">
        <f t="shared" si="0"/>
        <v>28</v>
      </c>
      <c r="D10" s="161">
        <v>33</v>
      </c>
    </row>
    <row r="11" spans="1:4">
      <c r="A11" s="19" t="s">
        <v>235</v>
      </c>
      <c r="B11" s="61">
        <v>0</v>
      </c>
      <c r="C11" s="83">
        <f t="shared" si="0"/>
        <v>0</v>
      </c>
      <c r="D11" s="161">
        <v>0.16666666666666666</v>
      </c>
    </row>
    <row r="12" spans="1:4">
      <c r="A12" s="19" t="s">
        <v>3</v>
      </c>
      <c r="B12" s="61">
        <v>1</v>
      </c>
      <c r="C12" s="83">
        <f t="shared" si="0"/>
        <v>1</v>
      </c>
      <c r="D12" s="161">
        <v>3.3333333333333335</v>
      </c>
    </row>
    <row r="13" spans="1:4">
      <c r="A13" s="19" t="s">
        <v>33</v>
      </c>
      <c r="B13" s="61">
        <v>0</v>
      </c>
      <c r="C13" s="83">
        <f t="shared" si="0"/>
        <v>0</v>
      </c>
      <c r="D13" s="161">
        <v>2.5833333333333335</v>
      </c>
    </row>
    <row r="14" spans="1:4">
      <c r="A14" s="19" t="s">
        <v>91</v>
      </c>
      <c r="B14" s="61">
        <v>0</v>
      </c>
      <c r="C14" s="83">
        <f t="shared" si="0"/>
        <v>0</v>
      </c>
      <c r="D14" s="161">
        <v>0</v>
      </c>
    </row>
    <row r="15" spans="1:4">
      <c r="A15" s="19" t="s">
        <v>321</v>
      </c>
      <c r="B15" s="61">
        <v>1</v>
      </c>
      <c r="C15" s="83">
        <f t="shared" si="0"/>
        <v>1</v>
      </c>
      <c r="D15" s="161">
        <v>0.33333333333333331</v>
      </c>
    </row>
    <row r="16" spans="1:4">
      <c r="A16" s="19" t="s">
        <v>18</v>
      </c>
      <c r="B16" s="61">
        <v>5</v>
      </c>
      <c r="C16" s="83">
        <f t="shared" si="0"/>
        <v>5</v>
      </c>
      <c r="D16" s="161">
        <v>4.166666666666667</v>
      </c>
    </row>
    <row r="17" spans="1:4">
      <c r="A17" s="19" t="s">
        <v>2</v>
      </c>
      <c r="B17" s="61">
        <v>368</v>
      </c>
      <c r="C17" s="83">
        <f t="shared" si="0"/>
        <v>368</v>
      </c>
      <c r="D17" s="161">
        <v>285</v>
      </c>
    </row>
    <row r="18" spans="1:4">
      <c r="A18" s="19" t="s">
        <v>180</v>
      </c>
      <c r="B18" s="61">
        <v>6</v>
      </c>
      <c r="C18" s="83">
        <f t="shared" si="0"/>
        <v>6</v>
      </c>
      <c r="D18" s="161">
        <v>1.0833333333333333</v>
      </c>
    </row>
    <row r="19" spans="1:4">
      <c r="A19" s="19" t="s">
        <v>92</v>
      </c>
      <c r="B19" s="61">
        <v>2</v>
      </c>
      <c r="C19" s="83">
        <f t="shared" si="0"/>
        <v>2</v>
      </c>
      <c r="D19" s="161">
        <v>2.8333333333333335</v>
      </c>
    </row>
    <row r="20" spans="1:4">
      <c r="A20" s="19" t="s">
        <v>68</v>
      </c>
      <c r="B20" s="61">
        <v>3</v>
      </c>
      <c r="C20" s="83">
        <f t="shared" si="0"/>
        <v>3</v>
      </c>
      <c r="D20" s="161">
        <v>3</v>
      </c>
    </row>
    <row r="21" spans="1:4">
      <c r="A21" s="19" t="s">
        <v>322</v>
      </c>
      <c r="B21" s="61">
        <v>4</v>
      </c>
      <c r="C21" s="83">
        <f t="shared" si="0"/>
        <v>4</v>
      </c>
      <c r="D21" s="161">
        <v>0</v>
      </c>
    </row>
    <row r="22" spans="1:4">
      <c r="A22" s="19" t="s">
        <v>93</v>
      </c>
      <c r="B22" s="61">
        <v>95</v>
      </c>
      <c r="C22" s="83">
        <f t="shared" si="0"/>
        <v>95</v>
      </c>
      <c r="D22" s="161">
        <v>35.166666666666664</v>
      </c>
    </row>
    <row r="23" spans="1:4">
      <c r="A23" s="19" t="s">
        <v>236</v>
      </c>
      <c r="B23" s="61">
        <v>0</v>
      </c>
      <c r="C23" s="83">
        <f t="shared" si="0"/>
        <v>0</v>
      </c>
      <c r="D23" s="161">
        <v>8.3333333333333329E-2</v>
      </c>
    </row>
    <row r="24" spans="1:4">
      <c r="A24" s="19" t="s">
        <v>7</v>
      </c>
      <c r="B24" s="61">
        <v>202</v>
      </c>
      <c r="C24" s="83">
        <f t="shared" si="0"/>
        <v>202</v>
      </c>
      <c r="D24" s="161">
        <v>164.58333333333334</v>
      </c>
    </row>
    <row r="25" spans="1:4">
      <c r="A25" s="19" t="s">
        <v>237</v>
      </c>
      <c r="B25" s="61">
        <v>0</v>
      </c>
      <c r="C25" s="83">
        <f t="shared" si="0"/>
        <v>0</v>
      </c>
      <c r="D25" s="161">
        <v>8.3333333333333329E-2</v>
      </c>
    </row>
    <row r="26" spans="1:4">
      <c r="A26" s="19" t="s">
        <v>94</v>
      </c>
      <c r="B26" s="61">
        <v>0</v>
      </c>
      <c r="C26" s="83">
        <f t="shared" si="0"/>
        <v>0</v>
      </c>
      <c r="D26" s="161">
        <v>0.16666666666666666</v>
      </c>
    </row>
    <row r="27" spans="1:4">
      <c r="A27" s="19" t="s">
        <v>96</v>
      </c>
      <c r="B27" s="61">
        <v>2</v>
      </c>
      <c r="C27" s="83">
        <f t="shared" si="0"/>
        <v>2</v>
      </c>
      <c r="D27" s="161">
        <v>0.33333333333333331</v>
      </c>
    </row>
    <row r="28" spans="1:4">
      <c r="A28" s="19" t="s">
        <v>95</v>
      </c>
      <c r="B28" s="61">
        <v>26</v>
      </c>
      <c r="C28" s="83">
        <f t="shared" si="0"/>
        <v>26</v>
      </c>
      <c r="D28" s="161">
        <v>0.58333333333333337</v>
      </c>
    </row>
    <row r="29" spans="1:4">
      <c r="A29" s="19" t="s">
        <v>26</v>
      </c>
      <c r="B29" s="61">
        <v>38</v>
      </c>
      <c r="C29" s="83">
        <f t="shared" si="0"/>
        <v>38</v>
      </c>
      <c r="D29" s="161">
        <v>46.583333333333336</v>
      </c>
    </row>
    <row r="30" spans="1:4">
      <c r="A30" s="19" t="s">
        <v>13</v>
      </c>
      <c r="B30" s="61">
        <v>71</v>
      </c>
      <c r="C30" s="83">
        <f t="shared" si="0"/>
        <v>71</v>
      </c>
      <c r="D30" s="161">
        <v>93.5</v>
      </c>
    </row>
    <row r="31" spans="1:4">
      <c r="A31" s="19" t="s">
        <v>97</v>
      </c>
      <c r="B31" s="61">
        <v>7</v>
      </c>
      <c r="C31" s="83">
        <f t="shared" si="0"/>
        <v>7</v>
      </c>
      <c r="D31" s="161">
        <v>1.6666666666666667</v>
      </c>
    </row>
    <row r="32" spans="1:4">
      <c r="A32" s="19" t="s">
        <v>98</v>
      </c>
      <c r="B32" s="61">
        <v>2</v>
      </c>
      <c r="C32" s="83">
        <f t="shared" si="0"/>
        <v>2</v>
      </c>
      <c r="D32" s="161">
        <v>1.25</v>
      </c>
    </row>
    <row r="33" spans="1:4">
      <c r="A33" s="19" t="s">
        <v>27</v>
      </c>
      <c r="B33" s="84">
        <v>26</v>
      </c>
      <c r="C33" s="83">
        <f t="shared" si="0"/>
        <v>26</v>
      </c>
      <c r="D33" s="161">
        <v>6.333333333333333</v>
      </c>
    </row>
    <row r="34" spans="1:4">
      <c r="A34" s="19" t="s">
        <v>99</v>
      </c>
      <c r="B34" s="61">
        <v>0</v>
      </c>
      <c r="C34" s="83">
        <f t="shared" si="0"/>
        <v>0</v>
      </c>
      <c r="D34" s="161">
        <v>0.58333333333333337</v>
      </c>
    </row>
    <row r="35" spans="1:4">
      <c r="A35" s="19" t="s">
        <v>314</v>
      </c>
      <c r="B35" s="61">
        <v>5</v>
      </c>
      <c r="C35" s="83">
        <f t="shared" si="0"/>
        <v>5</v>
      </c>
      <c r="D35" s="161">
        <v>0</v>
      </c>
    </row>
    <row r="36" spans="1:4">
      <c r="A36" s="19" t="s">
        <v>64</v>
      </c>
      <c r="B36" s="84">
        <v>1</v>
      </c>
      <c r="C36" s="83">
        <f t="shared" si="0"/>
        <v>1</v>
      </c>
      <c r="D36" s="161">
        <v>0.5</v>
      </c>
    </row>
    <row r="37" spans="1:4">
      <c r="A37" s="19" t="s">
        <v>100</v>
      </c>
      <c r="B37" s="61">
        <v>5</v>
      </c>
      <c r="C37" s="83">
        <f t="shared" si="0"/>
        <v>5</v>
      </c>
      <c r="D37" s="161">
        <v>1</v>
      </c>
    </row>
    <row r="38" spans="1:4">
      <c r="A38" s="19" t="s">
        <v>54</v>
      </c>
      <c r="B38" s="61">
        <v>3</v>
      </c>
      <c r="C38" s="83">
        <f t="shared" si="0"/>
        <v>3</v>
      </c>
      <c r="D38" s="161">
        <v>4.25</v>
      </c>
    </row>
    <row r="39" spans="1:4">
      <c r="A39" s="19" t="s">
        <v>45</v>
      </c>
      <c r="B39" s="61">
        <v>12</v>
      </c>
      <c r="C39" s="83">
        <f t="shared" si="0"/>
        <v>12</v>
      </c>
      <c r="D39" s="161">
        <v>8.0833333333333339</v>
      </c>
    </row>
    <row r="40" spans="1:4">
      <c r="A40" s="19" t="s">
        <v>230</v>
      </c>
      <c r="B40" s="61">
        <v>6</v>
      </c>
      <c r="C40" s="83">
        <f t="shared" si="0"/>
        <v>6</v>
      </c>
      <c r="D40" s="161">
        <v>0.5</v>
      </c>
    </row>
    <row r="41" spans="1:4">
      <c r="A41" s="19" t="s">
        <v>63</v>
      </c>
      <c r="B41" s="61">
        <v>8</v>
      </c>
      <c r="C41" s="83">
        <f t="shared" si="0"/>
        <v>8</v>
      </c>
      <c r="D41" s="161">
        <v>5.416666666666667</v>
      </c>
    </row>
    <row r="42" spans="1:4">
      <c r="A42" s="19" t="s">
        <v>30</v>
      </c>
      <c r="B42" s="61">
        <v>2</v>
      </c>
      <c r="C42" s="83">
        <f t="shared" si="0"/>
        <v>2</v>
      </c>
      <c r="D42" s="161">
        <v>0.41666666666666669</v>
      </c>
    </row>
    <row r="43" spans="1:4">
      <c r="A43" s="19" t="s">
        <v>37</v>
      </c>
      <c r="B43" s="61">
        <v>1</v>
      </c>
      <c r="C43" s="83">
        <f t="shared" si="0"/>
        <v>1</v>
      </c>
      <c r="D43" s="161">
        <v>2.6666666666666665</v>
      </c>
    </row>
    <row r="44" spans="1:4">
      <c r="A44" s="19" t="s">
        <v>101</v>
      </c>
      <c r="B44" s="61">
        <v>0</v>
      </c>
      <c r="C44" s="83">
        <f t="shared" si="0"/>
        <v>0</v>
      </c>
      <c r="D44" s="161">
        <v>1.25</v>
      </c>
    </row>
    <row r="45" spans="1:4">
      <c r="A45" s="19" t="s">
        <v>102</v>
      </c>
      <c r="B45" s="61">
        <v>0</v>
      </c>
      <c r="C45" s="83">
        <f t="shared" si="0"/>
        <v>0</v>
      </c>
      <c r="D45" s="161">
        <v>0.66666666666666663</v>
      </c>
    </row>
    <row r="46" spans="1:4">
      <c r="A46" s="19" t="s">
        <v>103</v>
      </c>
      <c r="B46" s="84">
        <v>1</v>
      </c>
      <c r="C46" s="83">
        <f t="shared" si="0"/>
        <v>1</v>
      </c>
      <c r="D46" s="161">
        <v>2.1666666666666665</v>
      </c>
    </row>
    <row r="47" spans="1:4">
      <c r="A47" s="19" t="s">
        <v>104</v>
      </c>
      <c r="B47" s="84">
        <v>2</v>
      </c>
      <c r="C47" s="83">
        <f t="shared" si="0"/>
        <v>2</v>
      </c>
      <c r="D47" s="161">
        <v>1.8333333333333333</v>
      </c>
    </row>
    <row r="48" spans="1:4">
      <c r="A48" s="19" t="s">
        <v>60</v>
      </c>
      <c r="B48" s="61">
        <v>2</v>
      </c>
      <c r="C48" s="83">
        <f t="shared" si="0"/>
        <v>2</v>
      </c>
      <c r="D48" s="161">
        <v>7.5</v>
      </c>
    </row>
    <row r="49" spans="1:4">
      <c r="A49" s="19" t="s">
        <v>51</v>
      </c>
      <c r="B49" s="61">
        <v>12</v>
      </c>
      <c r="C49" s="83">
        <f t="shared" si="0"/>
        <v>12</v>
      </c>
      <c r="D49" s="161">
        <v>0.41666666666666669</v>
      </c>
    </row>
    <row r="50" spans="1:4">
      <c r="A50" s="19" t="s">
        <v>105</v>
      </c>
      <c r="B50" s="61">
        <v>0</v>
      </c>
      <c r="C50" s="83">
        <f t="shared" si="0"/>
        <v>0</v>
      </c>
      <c r="D50" s="161">
        <v>1.75</v>
      </c>
    </row>
    <row r="51" spans="1:4">
      <c r="A51" s="19" t="s">
        <v>72</v>
      </c>
      <c r="B51" s="61">
        <v>6</v>
      </c>
      <c r="C51" s="83">
        <f t="shared" si="0"/>
        <v>6</v>
      </c>
      <c r="D51" s="161">
        <v>7.5</v>
      </c>
    </row>
    <row r="52" spans="1:4">
      <c r="A52" s="19" t="s">
        <v>36</v>
      </c>
      <c r="B52" s="61">
        <v>14</v>
      </c>
      <c r="C52" s="83">
        <f t="shared" si="0"/>
        <v>14</v>
      </c>
      <c r="D52" s="161">
        <v>0.41666666666666669</v>
      </c>
    </row>
    <row r="53" spans="1:4">
      <c r="A53" s="19" t="s">
        <v>106</v>
      </c>
      <c r="B53" s="61">
        <v>0</v>
      </c>
      <c r="C53" s="83">
        <f t="shared" si="0"/>
        <v>0</v>
      </c>
      <c r="D53" s="161">
        <v>3.8333333333333335</v>
      </c>
    </row>
    <row r="54" spans="1:4">
      <c r="A54" s="19" t="s">
        <v>38</v>
      </c>
      <c r="B54" s="61">
        <v>3</v>
      </c>
      <c r="C54" s="83">
        <f t="shared" si="0"/>
        <v>3</v>
      </c>
      <c r="D54" s="161">
        <v>0.33333333333333331</v>
      </c>
    </row>
    <row r="55" spans="1:4">
      <c r="A55" s="19" t="s">
        <v>107</v>
      </c>
      <c r="B55" s="61">
        <v>2</v>
      </c>
      <c r="C55" s="83">
        <f t="shared" si="0"/>
        <v>2</v>
      </c>
      <c r="D55" s="161">
        <v>10.416666666666666</v>
      </c>
    </row>
    <row r="56" spans="1:4">
      <c r="A56" s="19" t="s">
        <v>78</v>
      </c>
      <c r="B56" s="61">
        <v>25</v>
      </c>
      <c r="C56" s="83">
        <f t="shared" si="0"/>
        <v>25</v>
      </c>
      <c r="D56" s="161">
        <v>4.583333333333333</v>
      </c>
    </row>
    <row r="57" spans="1:4">
      <c r="A57" s="19" t="s">
        <v>65</v>
      </c>
      <c r="B57" s="61">
        <v>7</v>
      </c>
      <c r="C57" s="83">
        <f t="shared" si="0"/>
        <v>7</v>
      </c>
      <c r="D57" s="161">
        <v>0.16666666666666666</v>
      </c>
    </row>
    <row r="58" spans="1:4">
      <c r="A58" s="19" t="s">
        <v>108</v>
      </c>
      <c r="B58" s="61">
        <v>0</v>
      </c>
      <c r="C58" s="83">
        <f t="shared" si="0"/>
        <v>0</v>
      </c>
      <c r="D58" s="161">
        <v>0.83333333333333337</v>
      </c>
    </row>
    <row r="59" spans="1:4">
      <c r="A59" s="19" t="s">
        <v>181</v>
      </c>
      <c r="B59" s="61">
        <v>1</v>
      </c>
      <c r="C59" s="83">
        <f t="shared" si="0"/>
        <v>1</v>
      </c>
      <c r="D59" s="161">
        <v>0.25</v>
      </c>
    </row>
    <row r="60" spans="1:4">
      <c r="A60" s="19" t="s">
        <v>182</v>
      </c>
      <c r="B60" s="61">
        <v>2</v>
      </c>
      <c r="C60" s="83">
        <f t="shared" si="0"/>
        <v>2</v>
      </c>
      <c r="D60" s="161">
        <v>8.3333333333333329E-2</v>
      </c>
    </row>
    <row r="61" spans="1:4">
      <c r="A61" s="19" t="s">
        <v>256</v>
      </c>
      <c r="B61" s="61">
        <v>0</v>
      </c>
      <c r="C61" s="83">
        <f t="shared" si="0"/>
        <v>0</v>
      </c>
      <c r="D61" s="161">
        <v>0.16666666666666666</v>
      </c>
    </row>
    <row r="62" spans="1:4">
      <c r="A62" s="19" t="s">
        <v>255</v>
      </c>
      <c r="B62" s="61">
        <v>0</v>
      </c>
      <c r="C62" s="83">
        <f t="shared" si="0"/>
        <v>0</v>
      </c>
      <c r="D62" s="161">
        <v>100.16666666666667</v>
      </c>
    </row>
    <row r="63" spans="1:4">
      <c r="A63" s="19" t="s">
        <v>11</v>
      </c>
      <c r="B63" s="61">
        <v>143</v>
      </c>
      <c r="C63" s="83">
        <f t="shared" si="0"/>
        <v>143</v>
      </c>
      <c r="D63" s="161">
        <v>1.3333333333333333</v>
      </c>
    </row>
    <row r="64" spans="1:4">
      <c r="A64" s="19" t="s">
        <v>55</v>
      </c>
      <c r="B64" s="61">
        <v>4</v>
      </c>
      <c r="C64" s="83">
        <f t="shared" si="0"/>
        <v>4</v>
      </c>
      <c r="D64" s="161">
        <v>8.3333333333333329E-2</v>
      </c>
    </row>
    <row r="65" spans="1:4">
      <c r="A65" s="19" t="s">
        <v>292</v>
      </c>
      <c r="B65" s="61">
        <v>2</v>
      </c>
      <c r="C65" s="83">
        <f t="shared" si="0"/>
        <v>2</v>
      </c>
      <c r="D65" s="161">
        <v>15.916666666666666</v>
      </c>
    </row>
    <row r="66" spans="1:4">
      <c r="A66" s="19" t="s">
        <v>20</v>
      </c>
      <c r="B66" s="61">
        <v>20</v>
      </c>
      <c r="C66" s="83">
        <f t="shared" si="0"/>
        <v>20</v>
      </c>
      <c r="D66" s="161">
        <v>2.75</v>
      </c>
    </row>
    <row r="67" spans="1:4">
      <c r="A67" s="19" t="s">
        <v>109</v>
      </c>
      <c r="B67" s="61">
        <v>2</v>
      </c>
      <c r="C67" s="83">
        <f t="shared" si="0"/>
        <v>2</v>
      </c>
      <c r="D67" s="161">
        <v>9.4166666666666661</v>
      </c>
    </row>
    <row r="68" spans="1:4">
      <c r="A68" s="19" t="s">
        <v>40</v>
      </c>
      <c r="B68" s="61">
        <v>14</v>
      </c>
      <c r="C68" s="83">
        <f t="shared" si="0"/>
        <v>14</v>
      </c>
      <c r="D68" s="161">
        <v>8.3333333333333329E-2</v>
      </c>
    </row>
    <row r="69" spans="1:4">
      <c r="A69" s="19" t="s">
        <v>110</v>
      </c>
      <c r="B69" s="61">
        <v>0</v>
      </c>
      <c r="C69" s="83">
        <f t="shared" ref="C69:C132" si="1">AVERAGE(B69:B69)</f>
        <v>0</v>
      </c>
      <c r="D69" s="161">
        <v>38.916666666666664</v>
      </c>
    </row>
    <row r="70" spans="1:4">
      <c r="A70" s="19" t="s">
        <v>6</v>
      </c>
      <c r="B70" s="61">
        <v>66</v>
      </c>
      <c r="C70" s="83">
        <f t="shared" si="1"/>
        <v>66</v>
      </c>
      <c r="D70" s="161">
        <v>6.416666666666667</v>
      </c>
    </row>
    <row r="71" spans="1:4">
      <c r="A71" s="19" t="s">
        <v>111</v>
      </c>
      <c r="B71" s="61">
        <v>17</v>
      </c>
      <c r="C71" s="83">
        <f t="shared" si="1"/>
        <v>17</v>
      </c>
      <c r="D71" s="161">
        <v>1.3333333333333333</v>
      </c>
    </row>
    <row r="72" spans="1:4">
      <c r="A72" s="19" t="s">
        <v>112</v>
      </c>
      <c r="B72" s="61">
        <v>3</v>
      </c>
      <c r="C72" s="83">
        <f t="shared" si="1"/>
        <v>3</v>
      </c>
      <c r="D72" s="161">
        <v>0.5</v>
      </c>
    </row>
    <row r="73" spans="1:4">
      <c r="A73" s="19" t="s">
        <v>113</v>
      </c>
      <c r="B73" s="61">
        <v>0</v>
      </c>
      <c r="C73" s="83">
        <f t="shared" si="1"/>
        <v>0</v>
      </c>
      <c r="D73" s="161">
        <v>0.83333333333333337</v>
      </c>
    </row>
    <row r="74" spans="1:4">
      <c r="A74" s="19" t="s">
        <v>114</v>
      </c>
      <c r="B74" s="61">
        <v>1</v>
      </c>
      <c r="C74" s="83">
        <f t="shared" si="1"/>
        <v>1</v>
      </c>
      <c r="D74" s="161">
        <v>1.5</v>
      </c>
    </row>
    <row r="75" spans="1:4">
      <c r="A75" s="19" t="s">
        <v>115</v>
      </c>
      <c r="B75" s="61">
        <v>6</v>
      </c>
      <c r="C75" s="83">
        <f t="shared" si="1"/>
        <v>6</v>
      </c>
      <c r="D75" s="161">
        <v>0.33333333333333331</v>
      </c>
    </row>
    <row r="76" spans="1:4">
      <c r="A76" s="19" t="s">
        <v>116</v>
      </c>
      <c r="B76" s="61">
        <v>1</v>
      </c>
      <c r="C76" s="83">
        <f t="shared" si="1"/>
        <v>1</v>
      </c>
      <c r="D76" s="161">
        <v>8.3333333333333329E-2</v>
      </c>
    </row>
    <row r="77" spans="1:4">
      <c r="A77" s="19" t="s">
        <v>231</v>
      </c>
      <c r="B77" s="61">
        <v>0</v>
      </c>
      <c r="C77" s="83">
        <f t="shared" si="1"/>
        <v>0</v>
      </c>
      <c r="D77" s="161">
        <v>3.1666666666666665</v>
      </c>
    </row>
    <row r="78" spans="1:4">
      <c r="A78" s="19" t="s">
        <v>117</v>
      </c>
      <c r="B78" s="61">
        <v>2</v>
      </c>
      <c r="C78" s="83">
        <f t="shared" si="1"/>
        <v>2</v>
      </c>
      <c r="D78" s="161">
        <v>0.91666666666666663</v>
      </c>
    </row>
    <row r="79" spans="1:4">
      <c r="A79" s="19" t="s">
        <v>52</v>
      </c>
      <c r="B79" s="61">
        <v>5</v>
      </c>
      <c r="C79" s="83">
        <f t="shared" si="1"/>
        <v>5</v>
      </c>
      <c r="D79" s="161">
        <v>4.5</v>
      </c>
    </row>
    <row r="80" spans="1:4">
      <c r="A80" s="19" t="s">
        <v>31</v>
      </c>
      <c r="B80" s="61">
        <v>7</v>
      </c>
      <c r="C80" s="83">
        <f t="shared" si="1"/>
        <v>7</v>
      </c>
      <c r="D80" s="161">
        <v>31.166666666666668</v>
      </c>
    </row>
    <row r="81" spans="1:4">
      <c r="A81" s="19" t="s">
        <v>5</v>
      </c>
      <c r="B81" s="61">
        <v>49</v>
      </c>
      <c r="C81" s="83">
        <f t="shared" si="1"/>
        <v>49</v>
      </c>
      <c r="D81" s="161">
        <v>0.33333333333333331</v>
      </c>
    </row>
    <row r="82" spans="1:4">
      <c r="A82" s="19" t="s">
        <v>118</v>
      </c>
      <c r="B82" s="61">
        <v>0</v>
      </c>
      <c r="C82" s="83">
        <f t="shared" si="1"/>
        <v>0</v>
      </c>
      <c r="D82" s="161">
        <v>1</v>
      </c>
    </row>
    <row r="83" spans="1:4">
      <c r="A83" s="19" t="s">
        <v>119</v>
      </c>
      <c r="B83" s="61">
        <v>1</v>
      </c>
      <c r="C83" s="83">
        <f t="shared" si="1"/>
        <v>1</v>
      </c>
      <c r="D83" s="161">
        <v>2.4166666666666665</v>
      </c>
    </row>
    <row r="84" spans="1:4">
      <c r="A84" s="19" t="s">
        <v>48</v>
      </c>
      <c r="B84" s="61">
        <v>5</v>
      </c>
      <c r="C84" s="83">
        <f t="shared" si="1"/>
        <v>5</v>
      </c>
      <c r="D84" s="161">
        <v>0</v>
      </c>
    </row>
    <row r="85" spans="1:4">
      <c r="A85" s="19" t="s">
        <v>323</v>
      </c>
      <c r="B85" s="61">
        <v>1</v>
      </c>
      <c r="C85" s="83">
        <f t="shared" si="1"/>
        <v>1</v>
      </c>
      <c r="D85" s="161">
        <v>0.66666666666666663</v>
      </c>
    </row>
    <row r="86" spans="1:4">
      <c r="A86" s="19" t="s">
        <v>120</v>
      </c>
      <c r="B86" s="61">
        <v>1</v>
      </c>
      <c r="C86" s="83">
        <f t="shared" si="1"/>
        <v>1</v>
      </c>
      <c r="D86" s="161">
        <v>0.33333333333333331</v>
      </c>
    </row>
    <row r="87" spans="1:4">
      <c r="A87" s="19" t="s">
        <v>121</v>
      </c>
      <c r="B87" s="61">
        <v>1</v>
      </c>
      <c r="C87" s="83">
        <f t="shared" si="1"/>
        <v>1</v>
      </c>
      <c r="D87" s="161">
        <v>19.333333333333332</v>
      </c>
    </row>
    <row r="88" spans="1:4">
      <c r="A88" s="19" t="s">
        <v>56</v>
      </c>
      <c r="B88" s="61">
        <v>3</v>
      </c>
      <c r="C88" s="83">
        <f t="shared" si="1"/>
        <v>3</v>
      </c>
      <c r="D88" s="161">
        <v>8.3333333333333329E-2</v>
      </c>
    </row>
    <row r="89" spans="1:4">
      <c r="A89" s="19" t="s">
        <v>122</v>
      </c>
      <c r="B89" s="61">
        <v>0</v>
      </c>
      <c r="C89" s="83">
        <f t="shared" si="1"/>
        <v>0</v>
      </c>
      <c r="D89" s="161">
        <v>0.41666666666666669</v>
      </c>
    </row>
    <row r="90" spans="1:4">
      <c r="A90" s="19" t="s">
        <v>32</v>
      </c>
      <c r="B90" s="61">
        <v>0</v>
      </c>
      <c r="C90" s="83">
        <f t="shared" si="1"/>
        <v>0</v>
      </c>
      <c r="D90" s="161">
        <v>0.83333333333333337</v>
      </c>
    </row>
    <row r="91" spans="1:4">
      <c r="A91" s="19" t="s">
        <v>123</v>
      </c>
      <c r="B91" s="61">
        <v>1</v>
      </c>
      <c r="C91" s="83">
        <f t="shared" si="1"/>
        <v>1</v>
      </c>
      <c r="D91" s="161">
        <v>17.083333333333332</v>
      </c>
    </row>
    <row r="92" spans="1:4">
      <c r="A92" s="19" t="s">
        <v>77</v>
      </c>
      <c r="B92" s="61">
        <v>70</v>
      </c>
      <c r="C92" s="83">
        <f t="shared" si="1"/>
        <v>70</v>
      </c>
      <c r="D92" s="161">
        <v>0.33333333333333331</v>
      </c>
    </row>
    <row r="93" spans="1:4">
      <c r="A93" s="19" t="s">
        <v>124</v>
      </c>
      <c r="B93" s="61">
        <v>2</v>
      </c>
      <c r="C93" s="83">
        <f t="shared" si="1"/>
        <v>2</v>
      </c>
      <c r="D93" s="161">
        <v>1.8333333333333333</v>
      </c>
    </row>
    <row r="94" spans="1:4">
      <c r="A94" s="19" t="s">
        <v>125</v>
      </c>
      <c r="B94" s="61">
        <v>7</v>
      </c>
      <c r="C94" s="83">
        <f t="shared" si="1"/>
        <v>7</v>
      </c>
      <c r="D94" s="161">
        <v>28.75</v>
      </c>
    </row>
    <row r="95" spans="1:4">
      <c r="A95" s="19" t="s">
        <v>126</v>
      </c>
      <c r="B95" s="61">
        <v>6</v>
      </c>
      <c r="C95" s="83">
        <f t="shared" si="1"/>
        <v>6</v>
      </c>
      <c r="D95" s="161">
        <v>0.33333333333333331</v>
      </c>
    </row>
    <row r="96" spans="1:4">
      <c r="A96" s="19" t="s">
        <v>127</v>
      </c>
      <c r="B96" s="61">
        <v>0</v>
      </c>
      <c r="C96" s="83">
        <f t="shared" si="1"/>
        <v>0</v>
      </c>
      <c r="D96" s="161">
        <v>0.58333333333333337</v>
      </c>
    </row>
    <row r="97" spans="1:4">
      <c r="A97" s="19" t="s">
        <v>128</v>
      </c>
      <c r="B97" s="61">
        <v>1</v>
      </c>
      <c r="C97" s="83">
        <f t="shared" si="1"/>
        <v>1</v>
      </c>
      <c r="D97" s="161">
        <v>6.916666666666667</v>
      </c>
    </row>
    <row r="98" spans="1:4">
      <c r="A98" s="19" t="s">
        <v>129</v>
      </c>
      <c r="B98" s="61">
        <v>14</v>
      </c>
      <c r="C98" s="83">
        <f t="shared" si="1"/>
        <v>14</v>
      </c>
      <c r="D98" s="161">
        <v>28.833333333333332</v>
      </c>
    </row>
    <row r="99" spans="1:4">
      <c r="A99" s="19" t="s">
        <v>67</v>
      </c>
      <c r="B99" s="61">
        <v>19</v>
      </c>
      <c r="C99" s="83">
        <f t="shared" si="1"/>
        <v>19</v>
      </c>
      <c r="D99" s="161">
        <v>0.58333333333333337</v>
      </c>
    </row>
    <row r="100" spans="1:4">
      <c r="A100" s="19" t="s">
        <v>130</v>
      </c>
      <c r="B100" s="61">
        <v>0</v>
      </c>
      <c r="C100" s="83">
        <f t="shared" si="1"/>
        <v>0</v>
      </c>
      <c r="D100" s="161">
        <v>3.1666666666666665</v>
      </c>
    </row>
    <row r="101" spans="1:4">
      <c r="A101" s="19" t="s">
        <v>131</v>
      </c>
      <c r="B101" s="61">
        <v>1</v>
      </c>
      <c r="C101" s="83">
        <f t="shared" si="1"/>
        <v>1</v>
      </c>
      <c r="D101" s="161">
        <v>14.583333333333334</v>
      </c>
    </row>
    <row r="102" spans="1:4">
      <c r="A102" s="19" t="s">
        <v>238</v>
      </c>
      <c r="B102" s="61">
        <v>17</v>
      </c>
      <c r="C102" s="83">
        <f t="shared" si="1"/>
        <v>17</v>
      </c>
      <c r="D102" s="161">
        <v>8.3333333333333329E-2</v>
      </c>
    </row>
    <row r="103" spans="1:4">
      <c r="A103" s="19" t="s">
        <v>183</v>
      </c>
      <c r="B103" s="61">
        <v>2</v>
      </c>
      <c r="C103" s="83">
        <f t="shared" si="1"/>
        <v>2</v>
      </c>
      <c r="D103" s="161">
        <v>0.25</v>
      </c>
    </row>
    <row r="104" spans="1:4">
      <c r="A104" s="19" t="s">
        <v>132</v>
      </c>
      <c r="B104" s="61">
        <v>0</v>
      </c>
      <c r="C104" s="83">
        <f t="shared" si="1"/>
        <v>0</v>
      </c>
      <c r="D104" s="161">
        <v>0.16666666666666666</v>
      </c>
    </row>
    <row r="105" spans="1:4">
      <c r="A105" s="19" t="s">
        <v>184</v>
      </c>
      <c r="B105" s="61">
        <v>1</v>
      </c>
      <c r="C105" s="83">
        <f t="shared" si="1"/>
        <v>1</v>
      </c>
      <c r="D105" s="161">
        <v>0.41666666666666669</v>
      </c>
    </row>
    <row r="106" spans="1:4">
      <c r="A106" s="19" t="s">
        <v>293</v>
      </c>
      <c r="B106" s="61">
        <v>0</v>
      </c>
      <c r="C106" s="83">
        <f t="shared" si="1"/>
        <v>0</v>
      </c>
      <c r="D106" s="161">
        <v>8.3333333333333329E-2</v>
      </c>
    </row>
    <row r="107" spans="1:4">
      <c r="A107" s="19" t="s">
        <v>257</v>
      </c>
      <c r="B107" s="61">
        <v>0</v>
      </c>
      <c r="C107" s="83">
        <f t="shared" si="1"/>
        <v>0</v>
      </c>
      <c r="D107" s="161">
        <v>10.166666666666666</v>
      </c>
    </row>
    <row r="108" spans="1:4">
      <c r="A108" s="19" t="s">
        <v>69</v>
      </c>
      <c r="B108" s="61">
        <v>39</v>
      </c>
      <c r="C108" s="83">
        <f t="shared" si="1"/>
        <v>39</v>
      </c>
      <c r="D108" s="161">
        <v>341.66666666666669</v>
      </c>
    </row>
    <row r="109" spans="1:4">
      <c r="A109" s="19" t="s">
        <v>133</v>
      </c>
      <c r="B109" s="61">
        <v>70</v>
      </c>
      <c r="C109" s="83">
        <f t="shared" si="1"/>
        <v>70</v>
      </c>
      <c r="D109" s="161">
        <v>0.41666666666666669</v>
      </c>
    </row>
    <row r="110" spans="1:4">
      <c r="A110" s="19" t="s">
        <v>134</v>
      </c>
      <c r="B110" s="61">
        <v>4</v>
      </c>
      <c r="C110" s="83">
        <f t="shared" si="1"/>
        <v>4</v>
      </c>
      <c r="D110" s="161">
        <v>1</v>
      </c>
    </row>
    <row r="111" spans="1:4">
      <c r="A111" s="19" t="s">
        <v>41</v>
      </c>
      <c r="B111" s="61">
        <v>3</v>
      </c>
      <c r="C111" s="83">
        <f t="shared" si="1"/>
        <v>3</v>
      </c>
      <c r="D111" s="161">
        <v>1.4166666666666667</v>
      </c>
    </row>
    <row r="112" spans="1:4">
      <c r="A112" s="19" t="s">
        <v>135</v>
      </c>
      <c r="B112" s="61">
        <v>4</v>
      </c>
      <c r="C112" s="83">
        <f t="shared" si="1"/>
        <v>4</v>
      </c>
      <c r="D112" s="161">
        <v>2.5833333333333335</v>
      </c>
    </row>
    <row r="113" spans="1:4">
      <c r="A113" s="19" t="s">
        <v>136</v>
      </c>
      <c r="B113" s="61">
        <v>6</v>
      </c>
      <c r="C113" s="83">
        <f t="shared" si="1"/>
        <v>6</v>
      </c>
      <c r="D113" s="161">
        <v>8.3333333333333329E-2</v>
      </c>
    </row>
    <row r="114" spans="1:4">
      <c r="A114" s="19" t="s">
        <v>137</v>
      </c>
      <c r="B114" s="61">
        <v>0</v>
      </c>
      <c r="C114" s="83">
        <f t="shared" si="1"/>
        <v>0</v>
      </c>
      <c r="D114" s="161">
        <v>0.25</v>
      </c>
    </row>
    <row r="115" spans="1:4" s="16" customFormat="1">
      <c r="A115" s="19" t="s">
        <v>294</v>
      </c>
      <c r="B115" s="84">
        <v>0</v>
      </c>
      <c r="C115" s="83">
        <f t="shared" si="1"/>
        <v>0</v>
      </c>
      <c r="D115" s="161">
        <v>0.25</v>
      </c>
    </row>
    <row r="116" spans="1:4" s="16" customFormat="1">
      <c r="A116" s="19" t="s">
        <v>139</v>
      </c>
      <c r="B116" s="84">
        <v>0</v>
      </c>
      <c r="C116" s="83">
        <f t="shared" si="1"/>
        <v>0</v>
      </c>
      <c r="D116" s="161">
        <v>0.25</v>
      </c>
    </row>
    <row r="117" spans="1:4" s="16" customFormat="1">
      <c r="A117" s="19" t="s">
        <v>138</v>
      </c>
      <c r="B117" s="84">
        <v>0</v>
      </c>
      <c r="C117" s="83">
        <f t="shared" si="1"/>
        <v>0</v>
      </c>
      <c r="D117" s="161">
        <v>0.33333333333333331</v>
      </c>
    </row>
    <row r="118" spans="1:4" s="16" customFormat="1">
      <c r="A118" s="19" t="s">
        <v>140</v>
      </c>
      <c r="B118" s="84">
        <v>0</v>
      </c>
      <c r="C118" s="83">
        <f t="shared" si="1"/>
        <v>0</v>
      </c>
      <c r="D118" s="161">
        <v>0.91666666666666663</v>
      </c>
    </row>
    <row r="119" spans="1:4">
      <c r="A119" s="19" t="s">
        <v>141</v>
      </c>
      <c r="B119" s="61">
        <v>6</v>
      </c>
      <c r="C119" s="83">
        <f t="shared" si="1"/>
        <v>6</v>
      </c>
      <c r="D119" s="161">
        <v>1.9166666666666667</v>
      </c>
    </row>
    <row r="120" spans="1:4">
      <c r="A120" s="19" t="s">
        <v>58</v>
      </c>
      <c r="B120" s="61">
        <v>5</v>
      </c>
      <c r="C120" s="83">
        <f t="shared" si="1"/>
        <v>5</v>
      </c>
      <c r="D120" s="161">
        <v>3.5</v>
      </c>
    </row>
    <row r="121" spans="1:4">
      <c r="A121" s="19" t="s">
        <v>50</v>
      </c>
      <c r="B121" s="61">
        <v>4</v>
      </c>
      <c r="C121" s="83">
        <f t="shared" si="1"/>
        <v>4</v>
      </c>
      <c r="D121" s="161">
        <v>8.3333333333333329E-2</v>
      </c>
    </row>
    <row r="122" spans="1:4">
      <c r="A122" s="19" t="s">
        <v>70</v>
      </c>
      <c r="B122" s="61">
        <v>0</v>
      </c>
      <c r="C122" s="83">
        <f t="shared" si="1"/>
        <v>0</v>
      </c>
      <c r="D122" s="161">
        <v>6.083333333333333</v>
      </c>
    </row>
    <row r="123" spans="1:4">
      <c r="A123" s="19" t="s">
        <v>71</v>
      </c>
      <c r="B123" s="61">
        <v>8</v>
      </c>
      <c r="C123" s="83">
        <f t="shared" si="1"/>
        <v>8</v>
      </c>
      <c r="D123" s="161">
        <v>98.5</v>
      </c>
    </row>
    <row r="124" spans="1:4">
      <c r="A124" s="19" t="s">
        <v>142</v>
      </c>
      <c r="B124" s="61">
        <v>105</v>
      </c>
      <c r="C124" s="83">
        <f t="shared" si="1"/>
        <v>105</v>
      </c>
      <c r="D124" s="161">
        <v>75</v>
      </c>
    </row>
    <row r="125" spans="1:4">
      <c r="A125" s="19" t="s">
        <v>8</v>
      </c>
      <c r="B125" s="61">
        <v>84</v>
      </c>
      <c r="C125" s="83">
        <f t="shared" si="1"/>
        <v>84</v>
      </c>
      <c r="D125" s="161">
        <v>7.583333333333333</v>
      </c>
    </row>
    <row r="126" spans="1:4">
      <c r="A126" s="19" t="s">
        <v>25</v>
      </c>
      <c r="B126" s="61">
        <v>14</v>
      </c>
      <c r="C126" s="83">
        <f t="shared" si="1"/>
        <v>14</v>
      </c>
      <c r="D126" s="161">
        <v>5</v>
      </c>
    </row>
    <row r="127" spans="1:4">
      <c r="A127" s="19" t="s">
        <v>12</v>
      </c>
      <c r="B127" s="61">
        <v>13</v>
      </c>
      <c r="C127" s="83">
        <f t="shared" si="1"/>
        <v>13</v>
      </c>
      <c r="D127" s="161">
        <v>2.5833333333333335</v>
      </c>
    </row>
    <row r="128" spans="1:4">
      <c r="A128" s="19" t="s">
        <v>143</v>
      </c>
      <c r="B128" s="61">
        <v>4</v>
      </c>
      <c r="C128" s="83">
        <f t="shared" si="1"/>
        <v>4</v>
      </c>
      <c r="D128" s="161">
        <v>10.75</v>
      </c>
    </row>
    <row r="129" spans="1:4">
      <c r="A129" s="19" t="s">
        <v>35</v>
      </c>
      <c r="B129" s="61">
        <v>18</v>
      </c>
      <c r="C129" s="83">
        <f t="shared" si="1"/>
        <v>18</v>
      </c>
      <c r="D129" s="161">
        <v>0</v>
      </c>
    </row>
    <row r="130" spans="1:4">
      <c r="A130" s="19" t="s">
        <v>144</v>
      </c>
      <c r="B130" s="61">
        <v>0</v>
      </c>
      <c r="C130" s="83">
        <f t="shared" si="1"/>
        <v>0</v>
      </c>
      <c r="D130" s="161">
        <v>30</v>
      </c>
    </row>
    <row r="131" spans="1:4">
      <c r="A131" s="19" t="s">
        <v>145</v>
      </c>
      <c r="B131" s="61">
        <v>51</v>
      </c>
      <c r="C131" s="83">
        <f t="shared" si="1"/>
        <v>51</v>
      </c>
      <c r="D131" s="161">
        <v>1.75</v>
      </c>
    </row>
    <row r="132" spans="1:4">
      <c r="A132" s="19" t="s">
        <v>185</v>
      </c>
      <c r="B132" s="61">
        <v>1</v>
      </c>
      <c r="C132" s="83">
        <f t="shared" si="1"/>
        <v>1</v>
      </c>
      <c r="D132" s="161">
        <v>8.3333333333333329E-2</v>
      </c>
    </row>
    <row r="133" spans="1:4">
      <c r="A133" s="19" t="s">
        <v>324</v>
      </c>
      <c r="B133" s="61">
        <v>2</v>
      </c>
      <c r="C133" s="83">
        <f t="shared" ref="C133:C166" si="2">AVERAGE(B133:B133)</f>
        <v>2</v>
      </c>
      <c r="D133" s="161">
        <v>8.3333333333333329E-2</v>
      </c>
    </row>
    <row r="134" spans="1:4">
      <c r="A134" s="19" t="s">
        <v>232</v>
      </c>
      <c r="B134" s="61">
        <v>0</v>
      </c>
      <c r="C134" s="83">
        <f t="shared" si="2"/>
        <v>0</v>
      </c>
      <c r="D134" s="161">
        <v>8.3333333333333329E-2</v>
      </c>
    </row>
    <row r="135" spans="1:4">
      <c r="A135" s="19" t="s">
        <v>61</v>
      </c>
      <c r="B135" s="61">
        <v>1</v>
      </c>
      <c r="C135" s="83">
        <f t="shared" si="2"/>
        <v>1</v>
      </c>
      <c r="D135" s="161">
        <v>2.3333333333333335</v>
      </c>
    </row>
    <row r="136" spans="1:4">
      <c r="A136" s="19" t="s">
        <v>29</v>
      </c>
      <c r="B136" s="61">
        <v>5</v>
      </c>
      <c r="C136" s="83">
        <f t="shared" si="2"/>
        <v>5</v>
      </c>
      <c r="D136" s="161">
        <v>108.75</v>
      </c>
    </row>
    <row r="137" spans="1:4">
      <c r="A137" s="19" t="s">
        <v>147</v>
      </c>
      <c r="B137" s="61">
        <v>204</v>
      </c>
      <c r="C137" s="83">
        <f t="shared" si="2"/>
        <v>204</v>
      </c>
      <c r="D137" s="161">
        <v>8.3333333333333329E-2</v>
      </c>
    </row>
    <row r="138" spans="1:4">
      <c r="A138" s="19" t="s">
        <v>295</v>
      </c>
      <c r="B138" s="61">
        <v>0</v>
      </c>
      <c r="C138" s="83">
        <f t="shared" si="2"/>
        <v>0</v>
      </c>
      <c r="D138" s="161">
        <v>1.0909090909090908</v>
      </c>
    </row>
    <row r="139" spans="1:4">
      <c r="A139" s="19" t="s">
        <v>258</v>
      </c>
      <c r="B139" s="61">
        <v>13</v>
      </c>
      <c r="C139" s="83">
        <f t="shared" si="2"/>
        <v>13</v>
      </c>
      <c r="D139" s="161">
        <v>0.25</v>
      </c>
    </row>
    <row r="140" spans="1:4">
      <c r="A140" s="19" t="s">
        <v>148</v>
      </c>
      <c r="B140" s="61">
        <v>0</v>
      </c>
      <c r="C140" s="83">
        <f t="shared" si="2"/>
        <v>0</v>
      </c>
      <c r="D140" s="161">
        <v>0.16666666666666666</v>
      </c>
    </row>
    <row r="141" spans="1:4">
      <c r="A141" s="19" t="s">
        <v>73</v>
      </c>
      <c r="B141" s="61">
        <v>0</v>
      </c>
      <c r="C141" s="83">
        <f t="shared" si="2"/>
        <v>0</v>
      </c>
      <c r="D141" s="161">
        <v>53.666666666666664</v>
      </c>
    </row>
    <row r="142" spans="1:4">
      <c r="A142" s="19" t="s">
        <v>4</v>
      </c>
      <c r="B142" s="61">
        <v>72</v>
      </c>
      <c r="C142" s="83">
        <f t="shared" si="2"/>
        <v>72</v>
      </c>
      <c r="D142" s="161">
        <v>0.83333333333333337</v>
      </c>
    </row>
    <row r="143" spans="1:4">
      <c r="A143" s="19" t="s">
        <v>149</v>
      </c>
      <c r="B143" s="61">
        <v>1</v>
      </c>
      <c r="C143" s="83">
        <f t="shared" si="2"/>
        <v>1</v>
      </c>
      <c r="D143" s="161">
        <v>4</v>
      </c>
    </row>
    <row r="144" spans="1:4">
      <c r="A144" s="19" t="s">
        <v>150</v>
      </c>
      <c r="B144" s="61">
        <v>6</v>
      </c>
      <c r="C144" s="83">
        <f t="shared" si="2"/>
        <v>6</v>
      </c>
      <c r="D144" s="161">
        <v>0.16666666666666666</v>
      </c>
    </row>
    <row r="145" spans="1:4">
      <c r="A145" s="19" t="s">
        <v>239</v>
      </c>
      <c r="B145" s="61">
        <v>0</v>
      </c>
      <c r="C145" s="83">
        <f t="shared" si="2"/>
        <v>0</v>
      </c>
      <c r="D145" s="161">
        <v>0.33333333333333331</v>
      </c>
    </row>
    <row r="146" spans="1:4">
      <c r="A146" s="19" t="s">
        <v>186</v>
      </c>
      <c r="B146" s="61">
        <v>2</v>
      </c>
      <c r="C146" s="83">
        <f t="shared" si="2"/>
        <v>2</v>
      </c>
      <c r="D146" s="161">
        <v>1.0833333333333333</v>
      </c>
    </row>
    <row r="147" spans="1:4">
      <c r="A147" s="19" t="s">
        <v>76</v>
      </c>
      <c r="B147" s="61">
        <v>1</v>
      </c>
      <c r="C147" s="83">
        <f t="shared" si="2"/>
        <v>1</v>
      </c>
      <c r="D147" s="161">
        <v>0.16666666666666666</v>
      </c>
    </row>
    <row r="148" spans="1:4">
      <c r="A148" s="19" t="s">
        <v>259</v>
      </c>
      <c r="B148" s="61">
        <v>0</v>
      </c>
      <c r="C148" s="83">
        <f t="shared" si="2"/>
        <v>0</v>
      </c>
      <c r="D148" s="161"/>
    </row>
    <row r="149" spans="1:4">
      <c r="A149" s="19" t="s">
        <v>315</v>
      </c>
      <c r="B149" s="61">
        <v>1</v>
      </c>
      <c r="C149" s="83">
        <f t="shared" si="2"/>
        <v>1</v>
      </c>
      <c r="D149" s="161">
        <v>1</v>
      </c>
    </row>
    <row r="150" spans="1:4">
      <c r="A150" s="19" t="s">
        <v>74</v>
      </c>
      <c r="B150" s="61">
        <v>5</v>
      </c>
      <c r="C150" s="83">
        <f t="shared" si="2"/>
        <v>5</v>
      </c>
      <c r="D150" s="161">
        <v>8.3333333333333329E-2</v>
      </c>
    </row>
    <row r="151" spans="1:4">
      <c r="A151" s="19" t="s">
        <v>187</v>
      </c>
      <c r="B151" s="61">
        <v>0</v>
      </c>
      <c r="C151" s="83">
        <f t="shared" si="2"/>
        <v>0</v>
      </c>
      <c r="D151" s="161">
        <v>0.25</v>
      </c>
    </row>
    <row r="152" spans="1:4">
      <c r="A152" s="19" t="s">
        <v>57</v>
      </c>
      <c r="B152" s="61">
        <v>1</v>
      </c>
      <c r="C152" s="83">
        <f t="shared" si="2"/>
        <v>1</v>
      </c>
      <c r="D152" s="161">
        <v>8.3333333333333339</v>
      </c>
    </row>
    <row r="153" spans="1:4">
      <c r="A153" s="19" t="s">
        <v>23</v>
      </c>
      <c r="B153" s="61">
        <v>15</v>
      </c>
      <c r="C153" s="83">
        <f t="shared" si="2"/>
        <v>15</v>
      </c>
      <c r="D153" s="161">
        <v>8.3333333333333329E-2</v>
      </c>
    </row>
    <row r="154" spans="1:4">
      <c r="A154" s="19" t="s">
        <v>188</v>
      </c>
      <c r="B154" s="61">
        <v>0</v>
      </c>
      <c r="C154" s="83">
        <f t="shared" si="2"/>
        <v>0</v>
      </c>
      <c r="D154" s="161">
        <v>8.3333333333333329E-2</v>
      </c>
    </row>
    <row r="155" spans="1:4">
      <c r="A155" s="19" t="s">
        <v>189</v>
      </c>
      <c r="B155" s="61">
        <v>1</v>
      </c>
      <c r="C155" s="83">
        <f t="shared" si="2"/>
        <v>1</v>
      </c>
      <c r="D155" s="161">
        <v>1.5</v>
      </c>
    </row>
    <row r="156" spans="1:4">
      <c r="A156" s="19" t="s">
        <v>151</v>
      </c>
      <c r="B156" s="61">
        <v>1</v>
      </c>
      <c r="C156" s="83">
        <f t="shared" si="2"/>
        <v>1</v>
      </c>
      <c r="D156" s="161">
        <v>0.58333333333333337</v>
      </c>
    </row>
    <row r="157" spans="1:4">
      <c r="A157" s="19" t="s">
        <v>190</v>
      </c>
      <c r="B157" s="61">
        <v>0</v>
      </c>
      <c r="C157" s="83">
        <f t="shared" si="2"/>
        <v>0</v>
      </c>
      <c r="D157" s="161">
        <v>0.25</v>
      </c>
    </row>
    <row r="158" spans="1:4">
      <c r="A158" s="19" t="s">
        <v>152</v>
      </c>
      <c r="B158" s="61">
        <v>1</v>
      </c>
      <c r="C158" s="83">
        <f t="shared" si="2"/>
        <v>1</v>
      </c>
      <c r="D158" s="161">
        <v>44.416666666666664</v>
      </c>
    </row>
    <row r="159" spans="1:4">
      <c r="A159" s="19" t="s">
        <v>21</v>
      </c>
      <c r="B159" s="61">
        <v>77</v>
      </c>
      <c r="C159" s="83">
        <f t="shared" si="2"/>
        <v>77</v>
      </c>
      <c r="D159" s="161">
        <v>1.25</v>
      </c>
    </row>
    <row r="160" spans="1:4">
      <c r="A160" s="19" t="s">
        <v>153</v>
      </c>
      <c r="B160" s="61">
        <v>5</v>
      </c>
      <c r="C160" s="83">
        <f t="shared" si="2"/>
        <v>5</v>
      </c>
      <c r="D160" s="161">
        <v>4.416666666666667</v>
      </c>
    </row>
    <row r="161" spans="1:4">
      <c r="A161" s="19" t="s">
        <v>66</v>
      </c>
      <c r="B161" s="61">
        <v>24</v>
      </c>
      <c r="C161" s="83">
        <f t="shared" si="2"/>
        <v>24</v>
      </c>
      <c r="D161" s="161">
        <v>8.3333333333333329E-2</v>
      </c>
    </row>
    <row r="162" spans="1:4">
      <c r="A162" s="19" t="s">
        <v>296</v>
      </c>
      <c r="B162" s="61">
        <v>0</v>
      </c>
      <c r="C162" s="83">
        <f t="shared" si="2"/>
        <v>0</v>
      </c>
      <c r="D162" s="161">
        <v>0.91666666666666663</v>
      </c>
    </row>
    <row r="163" spans="1:4">
      <c r="A163" s="89" t="s">
        <v>22</v>
      </c>
      <c r="B163" s="86">
        <v>0</v>
      </c>
      <c r="C163" s="83">
        <f t="shared" si="2"/>
        <v>0</v>
      </c>
      <c r="D163" s="161">
        <v>42.583333333333336</v>
      </c>
    </row>
    <row r="164" spans="1:4">
      <c r="A164" s="19" t="s">
        <v>10</v>
      </c>
      <c r="B164" s="61">
        <v>39</v>
      </c>
      <c r="C164" s="83">
        <f t="shared" si="2"/>
        <v>39</v>
      </c>
      <c r="D164" s="161">
        <v>77.666666666666671</v>
      </c>
    </row>
    <row r="165" spans="1:4">
      <c r="A165" s="89" t="s">
        <v>9</v>
      </c>
      <c r="B165" s="86">
        <v>102</v>
      </c>
      <c r="C165" s="83">
        <f t="shared" si="2"/>
        <v>102</v>
      </c>
      <c r="D165" s="161">
        <v>8.3333333333333329E-2</v>
      </c>
    </row>
    <row r="166" spans="1:4">
      <c r="A166" s="89" t="s">
        <v>49</v>
      </c>
      <c r="B166" s="86">
        <v>0</v>
      </c>
      <c r="C166" s="83">
        <f t="shared" si="2"/>
        <v>0</v>
      </c>
      <c r="D166" s="161">
        <v>8.3333333333333329E-2</v>
      </c>
    </row>
    <row r="167" spans="1:4" ht="15.75" thickBot="1">
      <c r="A167" s="241" t="s">
        <v>297</v>
      </c>
      <c r="B167" s="86">
        <v>1</v>
      </c>
      <c r="C167" s="83">
        <f>AVERAGE(B167:B167)</f>
        <v>1</v>
      </c>
      <c r="D167" s="161">
        <v>1.0833333333333299</v>
      </c>
    </row>
    <row r="168" spans="1:4" ht="15.75" thickBot="1">
      <c r="A168" s="20" t="s">
        <v>154</v>
      </c>
      <c r="B168" s="47">
        <f>SUM(B5:B167)</f>
        <v>2534</v>
      </c>
      <c r="C168" s="91">
        <f>SUM(C5:C167)</f>
        <v>2534</v>
      </c>
      <c r="D168" s="158">
        <v>2071.4242424242416</v>
      </c>
    </row>
    <row r="169" spans="1:4" s="16" customFormat="1">
      <c r="A169" s="73"/>
      <c r="B169" s="85"/>
      <c r="D169" s="156"/>
    </row>
    <row r="170" spans="1:4" ht="49.5" customHeight="1">
      <c r="A170" s="72" t="s">
        <v>234</v>
      </c>
    </row>
    <row r="171" spans="1:4">
      <c r="A171" s="22"/>
    </row>
    <row r="172" spans="1:4" ht="45">
      <c r="A172" s="23" t="s">
        <v>156</v>
      </c>
    </row>
    <row r="173" spans="1:4">
      <c r="A173" s="23"/>
    </row>
    <row r="174" spans="1:4" ht="31.5" customHeight="1">
      <c r="A174" s="24" t="s">
        <v>157</v>
      </c>
    </row>
    <row r="176" spans="1:4">
      <c r="A176" s="1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C04C0"/>
  </sheetPr>
  <dimension ref="A1:K61"/>
  <sheetViews>
    <sheetView workbookViewId="0">
      <selection activeCell="J34" sqref="J34"/>
    </sheetView>
  </sheetViews>
  <sheetFormatPr defaultRowHeight="15"/>
  <cols>
    <col min="1" max="1" width="40.42578125" style="1" customWidth="1"/>
    <col min="2" max="2" width="7.140625" style="1" bestFit="1" customWidth="1"/>
    <col min="3" max="3" width="9.140625" style="1"/>
    <col min="4" max="4" width="11" style="1" bestFit="1" customWidth="1"/>
    <col min="5" max="5" width="5.5703125" style="1" customWidth="1"/>
    <col min="6" max="6" width="9.140625" style="1"/>
    <col min="7" max="8" width="41.7109375" style="1" bestFit="1" customWidth="1"/>
    <col min="9" max="9" width="11" style="1" bestFit="1" customWidth="1"/>
    <col min="10" max="16384" width="9.140625" style="1"/>
  </cols>
  <sheetData>
    <row r="1" spans="1:5">
      <c r="A1" s="2" t="s">
        <v>80</v>
      </c>
    </row>
    <row r="2" spans="1:5">
      <c r="A2" s="2" t="s">
        <v>81</v>
      </c>
    </row>
    <row r="3" spans="1:5">
      <c r="A3" s="2"/>
    </row>
    <row r="4" spans="1:5">
      <c r="A4" s="2" t="s">
        <v>309</v>
      </c>
    </row>
    <row r="5" spans="1:5" ht="15.75" thickBot="1"/>
    <row r="6" spans="1:5" ht="15.75" thickBot="1">
      <c r="A6" s="27" t="s">
        <v>89</v>
      </c>
      <c r="B6" s="51">
        <v>43101</v>
      </c>
      <c r="C6" s="172" t="s">
        <v>83</v>
      </c>
      <c r="D6" s="183" t="s">
        <v>299</v>
      </c>
    </row>
    <row r="7" spans="1:5">
      <c r="A7" s="246" t="s">
        <v>2</v>
      </c>
      <c r="B7" s="247">
        <v>368</v>
      </c>
      <c r="C7" s="179">
        <f>AVERAGE(B7:B7)</f>
        <v>368</v>
      </c>
      <c r="D7" s="218">
        <v>301</v>
      </c>
      <c r="E7" s="11"/>
    </row>
    <row r="8" spans="1:5">
      <c r="A8" s="248" t="s">
        <v>147</v>
      </c>
      <c r="B8" s="247">
        <v>204</v>
      </c>
      <c r="C8" s="179">
        <f>AVERAGE(B8:B8)</f>
        <v>204</v>
      </c>
      <c r="D8" s="219">
        <v>134</v>
      </c>
      <c r="E8" s="11"/>
    </row>
    <row r="9" spans="1:5">
      <c r="A9" s="248" t="s">
        <v>7</v>
      </c>
      <c r="B9" s="247">
        <v>202</v>
      </c>
      <c r="C9" s="179">
        <f>AVERAGE(B9:B9)</f>
        <v>202</v>
      </c>
      <c r="D9" s="219">
        <v>109</v>
      </c>
      <c r="E9" s="11"/>
    </row>
    <row r="10" spans="1:5">
      <c r="A10" s="248" t="s">
        <v>11</v>
      </c>
      <c r="B10" s="247">
        <v>143</v>
      </c>
      <c r="C10" s="179">
        <f>AVERAGE(B10:B10)</f>
        <v>143</v>
      </c>
      <c r="D10" s="219">
        <v>93</v>
      </c>
      <c r="E10" s="11"/>
    </row>
    <row r="11" spans="1:5">
      <c r="A11" s="248" t="s">
        <v>142</v>
      </c>
      <c r="B11" s="247">
        <v>105</v>
      </c>
      <c r="C11" s="179">
        <f>AVERAGE(B11:B11)</f>
        <v>105</v>
      </c>
      <c r="D11" s="219">
        <v>82</v>
      </c>
      <c r="E11" s="11"/>
    </row>
    <row r="12" spans="1:5">
      <c r="A12" s="248" t="s">
        <v>9</v>
      </c>
      <c r="B12" s="247">
        <v>102</v>
      </c>
      <c r="C12" s="179">
        <v>82</v>
      </c>
      <c r="D12" s="219">
        <v>35</v>
      </c>
      <c r="E12" s="11"/>
    </row>
    <row r="13" spans="1:5">
      <c r="A13" s="248" t="s">
        <v>93</v>
      </c>
      <c r="B13" s="247">
        <v>95</v>
      </c>
      <c r="C13" s="179">
        <f>AVERAGE(B13:B13)</f>
        <v>95</v>
      </c>
      <c r="D13" s="219">
        <v>71</v>
      </c>
      <c r="E13" s="11"/>
    </row>
    <row r="14" spans="1:5">
      <c r="A14" s="248" t="s">
        <v>8</v>
      </c>
      <c r="B14" s="247">
        <v>84</v>
      </c>
      <c r="C14" s="179">
        <f>AVERAGE(B14:B14)</f>
        <v>84</v>
      </c>
      <c r="D14" s="219">
        <v>44</v>
      </c>
      <c r="E14" s="11"/>
    </row>
    <row r="15" spans="1:5">
      <c r="A15" s="248" t="s">
        <v>21</v>
      </c>
      <c r="B15" s="247">
        <v>77</v>
      </c>
      <c r="C15" s="179">
        <f>AVERAGE(B15:B15)</f>
        <v>77</v>
      </c>
      <c r="D15" s="219">
        <v>75</v>
      </c>
      <c r="E15" s="11"/>
    </row>
    <row r="16" spans="1:5" ht="15.75" thickBot="1">
      <c r="A16" s="248" t="s">
        <v>4</v>
      </c>
      <c r="B16" s="247">
        <v>72</v>
      </c>
      <c r="C16" s="179">
        <f>AVERAGE(B16:B16)</f>
        <v>72</v>
      </c>
      <c r="D16" s="220">
        <v>54</v>
      </c>
      <c r="E16" s="11"/>
    </row>
    <row r="17" spans="1:11" ht="15.75" thickBot="1">
      <c r="A17" s="53" t="s">
        <v>177</v>
      </c>
      <c r="B17" s="25">
        <f>SUM(B7:B16)</f>
        <v>1452</v>
      </c>
      <c r="C17" s="180">
        <f>AVERAGE(B17:B17)</f>
        <v>1452</v>
      </c>
      <c r="D17" s="158">
        <f>SUM(D7:D16)</f>
        <v>998</v>
      </c>
    </row>
    <row r="20" spans="1:11">
      <c r="F20" s="11"/>
    </row>
    <row r="21" spans="1:11">
      <c r="F21" s="11"/>
    </row>
    <row r="22" spans="1:11">
      <c r="E22" s="6"/>
      <c r="F22" s="6"/>
      <c r="G22" s="6"/>
      <c r="I22" s="5"/>
      <c r="J22" s="102"/>
      <c r="K22" s="13"/>
    </row>
    <row r="23" spans="1:11">
      <c r="E23" s="5"/>
      <c r="F23" s="102"/>
      <c r="G23" s="13"/>
      <c r="H23" s="290" t="s">
        <v>89</v>
      </c>
      <c r="I23" s="96" t="s">
        <v>299</v>
      </c>
      <c r="J23" s="291">
        <v>43466</v>
      </c>
    </row>
    <row r="24" spans="1:11">
      <c r="E24" s="5"/>
      <c r="F24" s="102"/>
      <c r="H24" s="290" t="s">
        <v>2</v>
      </c>
      <c r="I24" s="282">
        <v>285</v>
      </c>
      <c r="J24" s="96">
        <v>368</v>
      </c>
    </row>
    <row r="25" spans="1:11">
      <c r="E25" s="5"/>
      <c r="F25" s="102"/>
      <c r="H25" s="290" t="s">
        <v>147</v>
      </c>
      <c r="I25" s="282">
        <v>108.75</v>
      </c>
      <c r="J25" s="96">
        <v>202</v>
      </c>
    </row>
    <row r="26" spans="1:11">
      <c r="E26" s="5"/>
      <c r="F26" s="102"/>
      <c r="H26" s="290" t="s">
        <v>7</v>
      </c>
      <c r="I26" s="282">
        <v>164.58333333333334</v>
      </c>
      <c r="J26" s="96">
        <v>201</v>
      </c>
    </row>
    <row r="27" spans="1:11">
      <c r="E27" s="5"/>
      <c r="F27" s="102"/>
      <c r="H27" s="290" t="s">
        <v>11</v>
      </c>
      <c r="I27" s="282">
        <v>100.16666666666667</v>
      </c>
      <c r="J27" s="96">
        <v>143</v>
      </c>
    </row>
    <row r="28" spans="1:11">
      <c r="E28" s="5"/>
      <c r="F28" s="102"/>
      <c r="H28" s="290" t="s">
        <v>142</v>
      </c>
      <c r="I28" s="282">
        <v>98.5</v>
      </c>
      <c r="J28" s="96">
        <v>108</v>
      </c>
    </row>
    <row r="29" spans="1:11">
      <c r="E29" s="5"/>
      <c r="F29" s="102"/>
      <c r="H29" s="290" t="s">
        <v>9</v>
      </c>
      <c r="I29" s="282">
        <v>77.666666666666671</v>
      </c>
      <c r="J29" s="96">
        <v>102</v>
      </c>
    </row>
    <row r="30" spans="1:11">
      <c r="E30" s="5"/>
      <c r="F30" s="102"/>
      <c r="H30" s="290" t="s">
        <v>93</v>
      </c>
      <c r="I30" s="282">
        <v>35.166666666666664</v>
      </c>
      <c r="J30" s="96">
        <v>95</v>
      </c>
    </row>
    <row r="31" spans="1:11">
      <c r="E31" s="5"/>
      <c r="F31" s="102"/>
      <c r="H31" s="290" t="s">
        <v>8</v>
      </c>
      <c r="I31" s="282">
        <v>75</v>
      </c>
      <c r="J31" s="96">
        <v>84</v>
      </c>
    </row>
    <row r="32" spans="1:11">
      <c r="A32" s="181"/>
      <c r="B32" s="182"/>
      <c r="C32" s="181"/>
      <c r="D32" s="112"/>
      <c r="E32" s="5"/>
      <c r="F32" s="102"/>
      <c r="H32" s="290" t="s">
        <v>21</v>
      </c>
      <c r="I32" s="282">
        <v>44.416666666666664</v>
      </c>
      <c r="J32" s="96">
        <v>77</v>
      </c>
    </row>
    <row r="33" spans="1:11">
      <c r="A33" s="181"/>
      <c r="B33" s="182"/>
      <c r="C33" s="181"/>
      <c r="D33" s="112"/>
      <c r="E33" s="5"/>
      <c r="F33" s="102"/>
      <c r="H33" s="292" t="s">
        <v>4</v>
      </c>
      <c r="I33" s="282">
        <v>53.666666666666664</v>
      </c>
      <c r="J33" s="96">
        <v>72</v>
      </c>
    </row>
    <row r="34" spans="1:11">
      <c r="E34" s="3"/>
      <c r="F34" s="3"/>
      <c r="H34" s="293" t="s">
        <v>177</v>
      </c>
      <c r="I34" s="282">
        <f>SUM(I24:I33)</f>
        <v>1042.9166666666665</v>
      </c>
      <c r="J34" s="282">
        <f>SUM(J24:J33)</f>
        <v>1452</v>
      </c>
    </row>
    <row r="35" spans="1:11">
      <c r="E35" s="6"/>
      <c r="F35" s="6"/>
      <c r="I35" s="3"/>
      <c r="J35" s="3"/>
      <c r="K35" s="3"/>
    </row>
    <row r="36" spans="1:11">
      <c r="E36" s="5"/>
      <c r="F36" s="102"/>
      <c r="I36" s="3"/>
      <c r="J36" s="3"/>
      <c r="K36" s="3"/>
    </row>
    <row r="37" spans="1:11">
      <c r="E37" s="5"/>
      <c r="F37" s="102"/>
    </row>
    <row r="38" spans="1:11">
      <c r="E38" s="5"/>
      <c r="F38" s="102"/>
      <c r="G38" s="13"/>
      <c r="H38" s="102"/>
      <c r="I38" s="13"/>
    </row>
    <row r="39" spans="1:11">
      <c r="H39" s="102"/>
      <c r="I39" s="13"/>
    </row>
    <row r="40" spans="1:11">
      <c r="H40" s="112"/>
      <c r="I40" s="13"/>
    </row>
    <row r="41" spans="1:11">
      <c r="H41" s="112"/>
      <c r="I41" s="13"/>
    </row>
    <row r="42" spans="1:11">
      <c r="H42" s="112"/>
      <c r="I42" s="13"/>
    </row>
    <row r="43" spans="1:11">
      <c r="H43" s="112"/>
      <c r="I43" s="13"/>
    </row>
    <row r="44" spans="1:11">
      <c r="H44" s="112"/>
      <c r="I44" s="13"/>
    </row>
    <row r="45" spans="1:11">
      <c r="H45" s="112"/>
      <c r="I45" s="13"/>
    </row>
    <row r="46" spans="1:11">
      <c r="H46" s="112"/>
      <c r="I46" s="13"/>
    </row>
    <row r="47" spans="1:11">
      <c r="H47" s="112"/>
      <c r="I47" s="3"/>
    </row>
    <row r="48" spans="1:11">
      <c r="H48" s="112"/>
      <c r="I48" s="3"/>
    </row>
    <row r="49" spans="5:9">
      <c r="H49" s="112"/>
      <c r="I49" s="3"/>
    </row>
    <row r="50" spans="5:9">
      <c r="H50" s="112"/>
      <c r="I50" s="3"/>
    </row>
    <row r="51" spans="5:9">
      <c r="H51" s="112"/>
      <c r="I51" s="3"/>
    </row>
    <row r="52" spans="5:9">
      <c r="H52" s="3"/>
      <c r="I52" s="3"/>
    </row>
    <row r="53" spans="5:9">
      <c r="H53" s="3"/>
      <c r="I53" s="3"/>
    </row>
    <row r="54" spans="5:9">
      <c r="E54" s="3"/>
      <c r="F54" s="3"/>
      <c r="G54" s="3"/>
      <c r="H54" s="3"/>
      <c r="I54" s="3"/>
    </row>
    <row r="55" spans="5:9">
      <c r="E55" s="3"/>
      <c r="F55" s="3"/>
      <c r="G55" s="3"/>
      <c r="H55" s="3"/>
      <c r="I55" s="3"/>
    </row>
    <row r="56" spans="5:9">
      <c r="E56" s="3"/>
      <c r="F56" s="3"/>
      <c r="G56" s="3"/>
      <c r="H56" s="3"/>
      <c r="I56" s="3"/>
    </row>
    <row r="57" spans="5:9">
      <c r="E57" s="3"/>
      <c r="F57" s="3"/>
      <c r="G57" s="3"/>
      <c r="H57" s="3"/>
      <c r="I57" s="3"/>
    </row>
    <row r="58" spans="5:9">
      <c r="E58" s="3"/>
      <c r="F58" s="3"/>
      <c r="G58" s="3"/>
      <c r="H58" s="3"/>
      <c r="I58" s="3"/>
    </row>
    <row r="59" spans="5:9">
      <c r="E59" s="3"/>
      <c r="F59" s="3"/>
      <c r="G59" s="3"/>
      <c r="H59" s="3"/>
      <c r="I59" s="3"/>
    </row>
    <row r="60" spans="5:9">
      <c r="E60" s="3"/>
      <c r="F60" s="3"/>
      <c r="G60" s="3"/>
      <c r="H60" s="3"/>
      <c r="I60" s="3"/>
    </row>
    <row r="61" spans="5:9">
      <c r="E61" s="3"/>
      <c r="F61" s="3"/>
      <c r="G61" s="3"/>
      <c r="H61" s="3"/>
      <c r="I61" s="3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66"/>
  <sheetViews>
    <sheetView topLeftCell="C1" zoomScaleNormal="100" workbookViewId="0">
      <selection activeCell="R43" sqref="R43"/>
    </sheetView>
  </sheetViews>
  <sheetFormatPr defaultRowHeight="15"/>
  <cols>
    <col min="1" max="1" width="14" style="118" customWidth="1"/>
    <col min="2" max="2" width="16.5703125" style="117" customWidth="1"/>
    <col min="3" max="3" width="13.85546875" style="117" bestFit="1" customWidth="1"/>
    <col min="4" max="4" width="6.28515625" style="118" bestFit="1" customWidth="1"/>
    <col min="5" max="5" width="12" style="118" bestFit="1" customWidth="1"/>
    <col min="6" max="6" width="15" style="118" bestFit="1" customWidth="1"/>
    <col min="7" max="7" width="13.85546875" style="118" bestFit="1" customWidth="1"/>
    <col min="8" max="8" width="5.42578125" style="118" customWidth="1"/>
    <col min="9" max="9" width="11.85546875" style="118" customWidth="1"/>
    <col min="10" max="10" width="15" style="118" bestFit="1" customWidth="1"/>
    <col min="11" max="11" width="13.85546875" style="118" bestFit="1" customWidth="1"/>
    <col min="12" max="12" width="7.140625" style="118" customWidth="1"/>
    <col min="13" max="13" width="12.7109375" style="118" customWidth="1"/>
    <col min="14" max="14" width="15" style="118" bestFit="1" customWidth="1"/>
    <col min="15" max="15" width="13.85546875" style="118" bestFit="1" customWidth="1"/>
    <col min="16" max="16" width="9.140625" style="118"/>
    <col min="17" max="25" width="5.5703125" style="118" customWidth="1"/>
    <col min="26" max="26" width="5.28515625" style="118" customWidth="1"/>
    <col min="27" max="28" width="9.140625" style="118"/>
    <col min="29" max="29" width="44" style="118" bestFit="1" customWidth="1"/>
    <col min="30" max="16384" width="9.140625" style="118"/>
  </cols>
  <sheetData>
    <row r="1" spans="1:32">
      <c r="A1" s="116" t="s">
        <v>80</v>
      </c>
    </row>
    <row r="2" spans="1:32">
      <c r="A2" s="116" t="s">
        <v>81</v>
      </c>
    </row>
    <row r="3" spans="1:32">
      <c r="A3" s="116"/>
    </row>
    <row r="4" spans="1:32">
      <c r="A4" s="116" t="s">
        <v>308</v>
      </c>
    </row>
    <row r="6" spans="1:32" ht="15.75" thickBot="1">
      <c r="B6" s="118"/>
      <c r="C6" s="118"/>
    </row>
    <row r="7" spans="1:32" s="146" customFormat="1" ht="30.75" customHeight="1" thickBot="1">
      <c r="A7" s="261" t="str">
        <f>'10 ASSUNTOS + demandados 2019'!H24</f>
        <v>Árvore</v>
      </c>
      <c r="B7" s="262"/>
      <c r="C7" s="263"/>
      <c r="E7" s="255" t="str">
        <f>'10 ASSUNTOS + demandados 2019'!H25</f>
        <v>Qualidade de atendimento</v>
      </c>
      <c r="F7" s="256"/>
      <c r="G7" s="257"/>
      <c r="I7" s="255" t="str">
        <f>'10 ASSUNTOS + demandados 2019'!H26</f>
        <v>Buraco e pavimentação</v>
      </c>
      <c r="J7" s="256"/>
      <c r="K7" s="257"/>
      <c r="M7" s="255" t="str">
        <f>'10 ASSUNTOS + demandados 2019'!H27</f>
        <v>Drenagem de água de chuva</v>
      </c>
      <c r="N7" s="256"/>
      <c r="O7" s="257"/>
      <c r="AC7" s="278"/>
      <c r="AD7" s="280"/>
      <c r="AE7" s="280"/>
      <c r="AF7" s="278"/>
    </row>
    <row r="8" spans="1:32" ht="15.75" thickBot="1">
      <c r="A8" s="119" t="s">
        <v>87</v>
      </c>
      <c r="B8" s="119" t="s">
        <v>248</v>
      </c>
      <c r="C8" s="119" t="s">
        <v>249</v>
      </c>
      <c r="E8" s="120" t="s">
        <v>87</v>
      </c>
      <c r="F8" s="121" t="s">
        <v>248</v>
      </c>
      <c r="G8" s="121" t="s">
        <v>249</v>
      </c>
      <c r="I8" s="120" t="s">
        <v>87</v>
      </c>
      <c r="J8" s="121" t="s">
        <v>248</v>
      </c>
      <c r="K8" s="121" t="s">
        <v>249</v>
      </c>
      <c r="M8" s="119" t="s">
        <v>87</v>
      </c>
      <c r="N8" s="119" t="s">
        <v>248</v>
      </c>
      <c r="O8" s="119" t="s">
        <v>249</v>
      </c>
      <c r="AC8" s="279"/>
      <c r="AD8" s="281"/>
      <c r="AE8" s="281"/>
      <c r="AF8" s="278"/>
    </row>
    <row r="9" spans="1:32" ht="15.75" thickBot="1">
      <c r="A9" s="238">
        <v>43435</v>
      </c>
      <c r="B9" s="126">
        <v>235</v>
      </c>
      <c r="C9" s="127"/>
      <c r="E9" s="239">
        <v>43435</v>
      </c>
      <c r="F9" s="126">
        <v>193</v>
      </c>
      <c r="G9" s="127"/>
      <c r="I9" s="239">
        <v>43435</v>
      </c>
      <c r="J9" s="126">
        <v>143</v>
      </c>
      <c r="K9" s="127"/>
      <c r="M9" s="239">
        <v>43435</v>
      </c>
      <c r="N9" s="126">
        <v>108</v>
      </c>
      <c r="O9" s="127"/>
      <c r="AC9" s="279"/>
      <c r="AD9" s="281"/>
      <c r="AE9" s="281"/>
      <c r="AF9" s="278"/>
    </row>
    <row r="10" spans="1:32" ht="15.75" thickBot="1">
      <c r="A10" s="122">
        <v>43466</v>
      </c>
      <c r="B10" s="123">
        <v>368</v>
      </c>
      <c r="C10" s="127">
        <f>((B10-B9)/B9)*100</f>
        <v>56.59574468085107</v>
      </c>
      <c r="E10" s="122">
        <v>43466</v>
      </c>
      <c r="F10" s="123">
        <f>'10 ASSUNTOS + demandados 2019'!J25</f>
        <v>202</v>
      </c>
      <c r="G10" s="127">
        <f>((F10-F9)/F9)*100</f>
        <v>4.6632124352331603</v>
      </c>
      <c r="I10" s="122">
        <v>43466</v>
      </c>
      <c r="J10" s="123">
        <f>'10 ASSUNTOS + demandados 2019'!J26</f>
        <v>201</v>
      </c>
      <c r="K10" s="127">
        <f>((J10-J9)/J9)*100</f>
        <v>40.55944055944056</v>
      </c>
      <c r="M10" s="122">
        <v>43466</v>
      </c>
      <c r="N10" s="123">
        <f>'10 ASSUNTOS + demandados 2019'!J27</f>
        <v>143</v>
      </c>
      <c r="O10" s="127">
        <f>((N10-N9)/N9)*100</f>
        <v>32.407407407407405</v>
      </c>
      <c r="AC10" s="279"/>
      <c r="AD10" s="281"/>
      <c r="AE10" s="281"/>
      <c r="AF10" s="278"/>
    </row>
    <row r="11" spans="1:32" ht="15.75" thickBot="1">
      <c r="A11" s="125">
        <v>43497</v>
      </c>
      <c r="B11" s="126"/>
      <c r="C11" s="127"/>
      <c r="E11" s="125">
        <v>43497</v>
      </c>
      <c r="F11" s="126"/>
      <c r="G11" s="127"/>
      <c r="I11" s="125">
        <v>43497</v>
      </c>
      <c r="J11" s="124"/>
      <c r="K11" s="127"/>
      <c r="M11" s="125">
        <v>43497</v>
      </c>
      <c r="N11" s="126"/>
      <c r="O11" s="127"/>
      <c r="AC11" s="279"/>
      <c r="AD11" s="281"/>
      <c r="AE11" s="281"/>
      <c r="AF11" s="278"/>
    </row>
    <row r="12" spans="1:32" ht="15.75" thickBot="1">
      <c r="A12" s="128">
        <v>43525</v>
      </c>
      <c r="B12" s="126"/>
      <c r="C12" s="127"/>
      <c r="E12" s="128">
        <v>43525</v>
      </c>
      <c r="F12" s="126"/>
      <c r="G12" s="127"/>
      <c r="I12" s="128">
        <v>43525</v>
      </c>
      <c r="J12" s="124"/>
      <c r="K12" s="124"/>
      <c r="M12" s="128">
        <v>43525</v>
      </c>
      <c r="N12" s="126"/>
      <c r="O12" s="127"/>
      <c r="AC12" s="279"/>
      <c r="AD12" s="281"/>
      <c r="AE12" s="281"/>
      <c r="AF12" s="278"/>
    </row>
    <row r="13" spans="1:32" ht="15.75" thickBot="1">
      <c r="A13" s="128">
        <v>43556</v>
      </c>
      <c r="B13" s="126"/>
      <c r="C13" s="127"/>
      <c r="E13" s="128">
        <v>43556</v>
      </c>
      <c r="F13" s="126"/>
      <c r="G13" s="127"/>
      <c r="I13" s="128">
        <v>43556</v>
      </c>
      <c r="J13" s="124"/>
      <c r="K13" s="124"/>
      <c r="M13" s="128">
        <v>43556</v>
      </c>
      <c r="N13" s="126"/>
      <c r="O13" s="127"/>
      <c r="AC13" s="279"/>
      <c r="AD13" s="281"/>
      <c r="AE13" s="281"/>
      <c r="AF13" s="278"/>
    </row>
    <row r="14" spans="1:32">
      <c r="A14" s="128">
        <v>43586</v>
      </c>
      <c r="B14" s="126"/>
      <c r="C14" s="127"/>
      <c r="E14" s="128">
        <v>43586</v>
      </c>
      <c r="F14" s="126"/>
      <c r="G14" s="127"/>
      <c r="I14" s="128">
        <v>43586</v>
      </c>
      <c r="J14" s="126"/>
      <c r="K14" s="124"/>
      <c r="M14" s="128">
        <v>43586</v>
      </c>
      <c r="N14" s="126"/>
      <c r="O14" s="127"/>
      <c r="AC14" s="279"/>
      <c r="AD14" s="281"/>
      <c r="AE14" s="117"/>
      <c r="AF14" s="278"/>
    </row>
    <row r="15" spans="1:32">
      <c r="A15" s="128">
        <v>43617</v>
      </c>
      <c r="B15" s="126"/>
      <c r="C15" s="127"/>
      <c r="E15" s="128">
        <v>43617</v>
      </c>
      <c r="F15" s="126"/>
      <c r="G15" s="127"/>
      <c r="I15" s="128">
        <v>43617</v>
      </c>
      <c r="J15" s="126"/>
      <c r="K15" s="127"/>
      <c r="M15" s="128">
        <v>43617</v>
      </c>
      <c r="N15" s="126"/>
      <c r="O15" s="127"/>
      <c r="AC15" s="279"/>
      <c r="AD15" s="281"/>
      <c r="AE15" s="117"/>
      <c r="AF15" s="278"/>
    </row>
    <row r="16" spans="1:32">
      <c r="A16" s="128">
        <v>43647</v>
      </c>
      <c r="B16" s="126"/>
      <c r="C16" s="127"/>
      <c r="E16" s="128">
        <v>43647</v>
      </c>
      <c r="F16" s="126"/>
      <c r="G16" s="127"/>
      <c r="I16" s="128">
        <v>43647</v>
      </c>
      <c r="J16" s="126"/>
      <c r="K16" s="127"/>
      <c r="M16" s="128">
        <v>43647</v>
      </c>
      <c r="N16" s="126"/>
      <c r="O16" s="127"/>
      <c r="AD16" s="281"/>
      <c r="AE16" s="117"/>
      <c r="AF16" s="278"/>
    </row>
    <row r="17" spans="1:15">
      <c r="A17" s="128">
        <v>43678</v>
      </c>
      <c r="B17" s="126"/>
      <c r="C17" s="127"/>
      <c r="E17" s="128">
        <v>43678</v>
      </c>
      <c r="F17" s="126"/>
      <c r="G17" s="127"/>
      <c r="I17" s="128">
        <v>43678</v>
      </c>
      <c r="J17" s="126"/>
      <c r="K17" s="127"/>
      <c r="M17" s="128">
        <v>43678</v>
      </c>
      <c r="N17" s="126"/>
      <c r="O17" s="127"/>
    </row>
    <row r="18" spans="1:15">
      <c r="A18" s="128">
        <v>43709</v>
      </c>
      <c r="B18" s="126"/>
      <c r="C18" s="127"/>
      <c r="E18" s="128">
        <v>43709</v>
      </c>
      <c r="F18" s="126"/>
      <c r="G18" s="127"/>
      <c r="I18" s="128">
        <v>43709</v>
      </c>
      <c r="J18" s="126"/>
      <c r="K18" s="127"/>
      <c r="M18" s="128">
        <v>43709</v>
      </c>
      <c r="N18" s="126"/>
      <c r="O18" s="127"/>
    </row>
    <row r="19" spans="1:15">
      <c r="A19" s="128">
        <v>43739</v>
      </c>
      <c r="B19" s="126"/>
      <c r="C19" s="127"/>
      <c r="E19" s="128">
        <v>43739</v>
      </c>
      <c r="F19" s="126"/>
      <c r="G19" s="127"/>
      <c r="I19" s="128">
        <v>43739</v>
      </c>
      <c r="J19" s="126"/>
      <c r="K19" s="127"/>
      <c r="M19" s="128">
        <v>43739</v>
      </c>
      <c r="N19" s="126"/>
      <c r="O19" s="127"/>
    </row>
    <row r="20" spans="1:15">
      <c r="A20" s="128">
        <v>43770</v>
      </c>
      <c r="B20" s="126"/>
      <c r="C20" s="127"/>
      <c r="E20" s="128">
        <v>43770</v>
      </c>
      <c r="F20" s="126"/>
      <c r="G20" s="127"/>
      <c r="I20" s="128">
        <v>43770</v>
      </c>
      <c r="J20" s="126"/>
      <c r="K20" s="127"/>
      <c r="M20" s="128">
        <v>43770</v>
      </c>
      <c r="N20" s="126"/>
      <c r="O20" s="127"/>
    </row>
    <row r="21" spans="1:15" ht="15.75" thickBot="1">
      <c r="A21" s="128">
        <v>43800</v>
      </c>
      <c r="B21" s="130"/>
      <c r="C21" s="127"/>
      <c r="E21" s="128">
        <v>43800</v>
      </c>
      <c r="F21" s="130"/>
      <c r="G21" s="127"/>
      <c r="I21" s="128">
        <v>43800</v>
      </c>
      <c r="J21" s="130"/>
      <c r="K21" s="127"/>
      <c r="M21" s="128">
        <v>43800</v>
      </c>
      <c r="N21" s="130"/>
      <c r="O21" s="127"/>
    </row>
    <row r="22" spans="1:15">
      <c r="B22" s="118"/>
      <c r="C22" s="118"/>
    </row>
    <row r="23" spans="1:15" ht="15.75" thickBot="1">
      <c r="B23" s="118"/>
      <c r="C23" s="118"/>
    </row>
    <row r="24" spans="1:15" s="146" customFormat="1" ht="30.75" customHeight="1" thickBot="1">
      <c r="A24" s="255" t="str">
        <f>'10 ASSUNTOS + demandados 2019'!H28</f>
        <v>Poluição sonora - PSIU</v>
      </c>
      <c r="B24" s="256"/>
      <c r="C24" s="257"/>
      <c r="E24" s="255" t="str">
        <f>'10 ASSUNTOS + demandados 2019'!H29</f>
        <v>Veículos abandonados</v>
      </c>
      <c r="F24" s="256"/>
      <c r="G24" s="257"/>
      <c r="I24" s="255" t="str">
        <f>'10 ASSUNTOS + demandados 2019'!H30</f>
        <v>Bilhete único</v>
      </c>
      <c r="J24" s="256"/>
      <c r="K24" s="257"/>
      <c r="M24" s="258" t="str">
        <f>'10 ASSUNTOS + demandados 2019'!H31</f>
        <v>Ponto viciado, entulho e caçamba de entulho</v>
      </c>
      <c r="N24" s="259"/>
      <c r="O24" s="260"/>
    </row>
    <row r="25" spans="1:15" ht="15.75" thickBot="1">
      <c r="A25" s="120" t="s">
        <v>87</v>
      </c>
      <c r="B25" s="121" t="s">
        <v>248</v>
      </c>
      <c r="C25" s="121" t="s">
        <v>249</v>
      </c>
      <c r="E25" s="120" t="s">
        <v>87</v>
      </c>
      <c r="F25" s="121" t="s">
        <v>248</v>
      </c>
      <c r="G25" s="121" t="s">
        <v>249</v>
      </c>
      <c r="I25" s="120" t="s">
        <v>87</v>
      </c>
      <c r="J25" s="121" t="s">
        <v>248</v>
      </c>
      <c r="K25" s="121" t="s">
        <v>249</v>
      </c>
      <c r="M25" s="120" t="s">
        <v>87</v>
      </c>
      <c r="N25" s="121" t="s">
        <v>248</v>
      </c>
      <c r="O25" s="121" t="s">
        <v>249</v>
      </c>
    </row>
    <row r="26" spans="1:15" ht="15.75" thickBot="1">
      <c r="A26" s="239">
        <v>43435</v>
      </c>
      <c r="B26" s="126">
        <v>97</v>
      </c>
      <c r="C26" s="127"/>
      <c r="E26" s="239">
        <v>43435</v>
      </c>
      <c r="F26" s="126">
        <v>71</v>
      </c>
      <c r="G26" s="126"/>
      <c r="I26" s="239">
        <v>43435</v>
      </c>
      <c r="J26" s="126">
        <v>48</v>
      </c>
      <c r="K26" s="126"/>
      <c r="M26" s="239">
        <v>43435</v>
      </c>
      <c r="N26" s="240">
        <v>67</v>
      </c>
      <c r="O26" s="127"/>
    </row>
    <row r="27" spans="1:15">
      <c r="A27" s="122">
        <v>43466</v>
      </c>
      <c r="B27" s="126">
        <f>'10 ASSUNTOS + demandados 2019'!J28</f>
        <v>108</v>
      </c>
      <c r="C27" s="127">
        <f>((B27-B26)/B26)*100</f>
        <v>11.340206185567011</v>
      </c>
      <c r="E27" s="122">
        <v>43466</v>
      </c>
      <c r="F27" s="123">
        <f>'10 ASSUNTOS + demandados 2019'!J29</f>
        <v>102</v>
      </c>
      <c r="G27" s="127">
        <f>((F27-F26)/F26)*100</f>
        <v>43.661971830985912</v>
      </c>
      <c r="I27" s="122">
        <v>43466</v>
      </c>
      <c r="J27" s="123">
        <f>'10 ASSUNTOS + demandados 2019'!J30</f>
        <v>95</v>
      </c>
      <c r="K27" s="127">
        <f>((J27-J26)/J26)*100</f>
        <v>97.916666666666657</v>
      </c>
      <c r="M27" s="122">
        <v>43466</v>
      </c>
      <c r="N27" s="123">
        <f>'10 ASSUNTOS + demandados 2019'!J31</f>
        <v>84</v>
      </c>
      <c r="O27" s="127">
        <f>((N27-N26)/N26)*100</f>
        <v>25.373134328358208</v>
      </c>
    </row>
    <row r="28" spans="1:15">
      <c r="A28" s="125">
        <v>43497</v>
      </c>
      <c r="B28" s="126"/>
      <c r="C28" s="127"/>
      <c r="E28" s="125">
        <v>43497</v>
      </c>
      <c r="F28" s="126"/>
      <c r="G28" s="127"/>
      <c r="I28" s="125">
        <v>43497</v>
      </c>
      <c r="J28" s="126"/>
      <c r="K28" s="127"/>
      <c r="M28" s="125">
        <v>43497</v>
      </c>
      <c r="N28" s="126"/>
      <c r="O28" s="127"/>
    </row>
    <row r="29" spans="1:15">
      <c r="A29" s="128">
        <v>43525</v>
      </c>
      <c r="B29" s="126"/>
      <c r="C29" s="127"/>
      <c r="E29" s="128">
        <v>43525</v>
      </c>
      <c r="F29" s="126"/>
      <c r="G29" s="127"/>
      <c r="I29" s="128">
        <v>43525</v>
      </c>
      <c r="J29" s="126"/>
      <c r="K29" s="127"/>
      <c r="M29" s="128">
        <v>43525</v>
      </c>
      <c r="N29" s="126"/>
      <c r="O29" s="127"/>
    </row>
    <row r="30" spans="1:15">
      <c r="A30" s="128">
        <v>43556</v>
      </c>
      <c r="B30" s="126"/>
      <c r="C30" s="127"/>
      <c r="E30" s="128">
        <v>43556</v>
      </c>
      <c r="F30" s="126"/>
      <c r="G30" s="127"/>
      <c r="I30" s="128">
        <v>43556</v>
      </c>
      <c r="J30" s="126"/>
      <c r="K30" s="127"/>
      <c r="M30" s="128">
        <v>43556</v>
      </c>
      <c r="N30" s="126"/>
      <c r="O30" s="127"/>
    </row>
    <row r="31" spans="1:15">
      <c r="A31" s="128">
        <v>43586</v>
      </c>
      <c r="B31" s="126"/>
      <c r="C31" s="127"/>
      <c r="E31" s="128">
        <v>43586</v>
      </c>
      <c r="F31" s="126"/>
      <c r="G31" s="127"/>
      <c r="I31" s="128">
        <v>43586</v>
      </c>
      <c r="J31" s="126"/>
      <c r="K31" s="127"/>
      <c r="M31" s="128">
        <v>43586</v>
      </c>
      <c r="N31" s="126"/>
      <c r="O31" s="127"/>
    </row>
    <row r="32" spans="1:15">
      <c r="A32" s="128">
        <v>43617</v>
      </c>
      <c r="B32" s="126"/>
      <c r="C32" s="127"/>
      <c r="E32" s="128">
        <v>43617</v>
      </c>
      <c r="F32" s="126"/>
      <c r="G32" s="127"/>
      <c r="I32" s="128">
        <v>43617</v>
      </c>
      <c r="J32" s="126"/>
      <c r="K32" s="127"/>
      <c r="M32" s="128">
        <v>43617</v>
      </c>
      <c r="N32" s="126"/>
      <c r="O32" s="127"/>
    </row>
    <row r="33" spans="1:15">
      <c r="A33" s="128">
        <v>43647</v>
      </c>
      <c r="B33" s="126"/>
      <c r="C33" s="127"/>
      <c r="E33" s="128">
        <v>43647</v>
      </c>
      <c r="F33" s="126"/>
      <c r="G33" s="127"/>
      <c r="I33" s="128">
        <v>43647</v>
      </c>
      <c r="J33" s="126"/>
      <c r="K33" s="127"/>
      <c r="M33" s="128">
        <v>43647</v>
      </c>
      <c r="N33" s="126"/>
      <c r="O33" s="127"/>
    </row>
    <row r="34" spans="1:15">
      <c r="A34" s="128">
        <v>43678</v>
      </c>
      <c r="B34" s="126"/>
      <c r="C34" s="127"/>
      <c r="E34" s="128">
        <v>43678</v>
      </c>
      <c r="F34" s="126"/>
      <c r="G34" s="127"/>
      <c r="I34" s="128">
        <v>43678</v>
      </c>
      <c r="J34" s="126"/>
      <c r="K34" s="127"/>
      <c r="M34" s="128">
        <v>43678</v>
      </c>
      <c r="N34" s="126"/>
      <c r="O34" s="127"/>
    </row>
    <row r="35" spans="1:15">
      <c r="A35" s="128">
        <v>43709</v>
      </c>
      <c r="B35" s="126"/>
      <c r="C35" s="127"/>
      <c r="E35" s="128">
        <v>43709</v>
      </c>
      <c r="F35" s="126"/>
      <c r="G35" s="127"/>
      <c r="I35" s="128">
        <v>43709</v>
      </c>
      <c r="J35" s="126"/>
      <c r="K35" s="127"/>
      <c r="M35" s="128">
        <v>43709</v>
      </c>
      <c r="N35" s="126"/>
      <c r="O35" s="127"/>
    </row>
    <row r="36" spans="1:15">
      <c r="A36" s="128">
        <v>43739</v>
      </c>
      <c r="B36" s="126"/>
      <c r="C36" s="127"/>
      <c r="E36" s="128">
        <v>43739</v>
      </c>
      <c r="F36" s="126"/>
      <c r="G36" s="127"/>
      <c r="I36" s="128">
        <v>43739</v>
      </c>
      <c r="J36" s="126"/>
      <c r="K36" s="127"/>
      <c r="M36" s="128">
        <v>43739</v>
      </c>
      <c r="N36" s="126"/>
      <c r="O36" s="127"/>
    </row>
    <row r="37" spans="1:15">
      <c r="A37" s="128">
        <v>43770</v>
      </c>
      <c r="B37" s="139"/>
      <c r="C37" s="127"/>
      <c r="E37" s="128">
        <v>43770</v>
      </c>
      <c r="F37" s="139"/>
      <c r="G37" s="127"/>
      <c r="I37" s="128">
        <v>43770</v>
      </c>
      <c r="J37" s="139"/>
      <c r="K37" s="127"/>
      <c r="M37" s="128">
        <v>43770</v>
      </c>
      <c r="N37" s="139"/>
      <c r="O37" s="127"/>
    </row>
    <row r="38" spans="1:15" ht="15.75" thickBot="1">
      <c r="A38" s="128">
        <v>43800</v>
      </c>
      <c r="B38" s="130"/>
      <c r="C38" s="127"/>
      <c r="E38" s="128">
        <v>43800</v>
      </c>
      <c r="F38" s="130"/>
      <c r="G38" s="127"/>
      <c r="I38" s="128">
        <v>43800</v>
      </c>
      <c r="J38" s="130"/>
      <c r="K38" s="127"/>
      <c r="M38" s="128">
        <v>43800</v>
      </c>
      <c r="N38" s="130"/>
      <c r="O38" s="127"/>
    </row>
    <row r="39" spans="1:15">
      <c r="B39" s="118"/>
      <c r="C39" s="118"/>
    </row>
    <row r="40" spans="1:15" ht="15.75" thickBot="1">
      <c r="B40" s="118"/>
      <c r="C40" s="118"/>
    </row>
    <row r="41" spans="1:15" ht="30.75" customHeight="1" thickBot="1">
      <c r="A41" s="258" t="str">
        <f>'10 ASSUNTOS + demandados 2019'!H32</f>
        <v>Terrenos e imóveis</v>
      </c>
      <c r="B41" s="259"/>
      <c r="C41" s="260"/>
      <c r="E41" s="264" t="str">
        <f>'10 ASSUNTOS + demandados 2019'!H33</f>
        <v>Remoção de grandes objetos</v>
      </c>
      <c r="F41" s="256"/>
      <c r="G41" s="257"/>
    </row>
    <row r="42" spans="1:15" ht="15.75" thickBot="1">
      <c r="A42" s="120" t="s">
        <v>87</v>
      </c>
      <c r="B42" s="121" t="s">
        <v>248</v>
      </c>
      <c r="C42" s="121" t="s">
        <v>249</v>
      </c>
      <c r="E42" s="120" t="s">
        <v>87</v>
      </c>
      <c r="F42" s="121" t="s">
        <v>248</v>
      </c>
      <c r="G42" s="121" t="s">
        <v>249</v>
      </c>
    </row>
    <row r="43" spans="1:15" ht="15.75" thickBot="1">
      <c r="A43" s="239">
        <v>43435</v>
      </c>
      <c r="B43" s="240">
        <v>25</v>
      </c>
      <c r="C43" s="127"/>
      <c r="E43" s="239">
        <v>43435</v>
      </c>
      <c r="F43" s="240">
        <v>59</v>
      </c>
      <c r="G43" s="127"/>
    </row>
    <row r="44" spans="1:15">
      <c r="A44" s="122">
        <v>43466</v>
      </c>
      <c r="B44" s="123">
        <f>'10 ASSUNTOS + demandados 2019'!J32</f>
        <v>77</v>
      </c>
      <c r="C44" s="127">
        <f>((B44-B43)/B43)*100</f>
        <v>208</v>
      </c>
      <c r="E44" s="122">
        <v>43466</v>
      </c>
      <c r="F44" s="123">
        <f>'10 ASSUNTOS + demandados 2019'!J33</f>
        <v>72</v>
      </c>
      <c r="G44" s="127">
        <f>((F44-F43)/F43)*100</f>
        <v>22.033898305084744</v>
      </c>
    </row>
    <row r="45" spans="1:15">
      <c r="A45" s="125">
        <v>43497</v>
      </c>
      <c r="B45" s="126"/>
      <c r="C45" s="127"/>
      <c r="E45" s="125">
        <v>43497</v>
      </c>
      <c r="F45" s="126"/>
      <c r="G45" s="127"/>
    </row>
    <row r="46" spans="1:15">
      <c r="A46" s="128">
        <v>43525</v>
      </c>
      <c r="B46" s="126"/>
      <c r="C46" s="127"/>
      <c r="E46" s="128">
        <v>43525</v>
      </c>
      <c r="F46" s="126"/>
      <c r="G46" s="127"/>
    </row>
    <row r="47" spans="1:15">
      <c r="A47" s="128">
        <v>43556</v>
      </c>
      <c r="B47" s="126"/>
      <c r="C47" s="127"/>
      <c r="E47" s="128">
        <v>43556</v>
      </c>
      <c r="F47" s="126"/>
      <c r="G47" s="127"/>
    </row>
    <row r="48" spans="1:15">
      <c r="A48" s="128">
        <v>43586</v>
      </c>
      <c r="B48" s="126"/>
      <c r="C48" s="127"/>
      <c r="E48" s="128">
        <v>43586</v>
      </c>
      <c r="F48" s="126"/>
      <c r="G48" s="127"/>
    </row>
    <row r="49" spans="1:7">
      <c r="A49" s="128">
        <v>43617</v>
      </c>
      <c r="B49" s="126"/>
      <c r="C49" s="127"/>
      <c r="E49" s="128">
        <v>43617</v>
      </c>
      <c r="F49" s="126"/>
      <c r="G49" s="127"/>
    </row>
    <row r="50" spans="1:7">
      <c r="A50" s="128">
        <v>43647</v>
      </c>
      <c r="B50" s="126"/>
      <c r="C50" s="127"/>
      <c r="E50" s="128">
        <v>43647</v>
      </c>
      <c r="F50" s="126"/>
      <c r="G50" s="127"/>
    </row>
    <row r="51" spans="1:7">
      <c r="A51" s="128">
        <v>43678</v>
      </c>
      <c r="B51" s="126"/>
      <c r="C51" s="127"/>
      <c r="E51" s="128">
        <v>43678</v>
      </c>
      <c r="F51" s="126"/>
      <c r="G51" s="127"/>
    </row>
    <row r="52" spans="1:7">
      <c r="A52" s="128">
        <v>43709</v>
      </c>
      <c r="B52" s="126"/>
      <c r="C52" s="127"/>
      <c r="E52" s="128">
        <v>43709</v>
      </c>
      <c r="F52" s="126"/>
      <c r="G52" s="127"/>
    </row>
    <row r="53" spans="1:7">
      <c r="A53" s="128">
        <v>43739</v>
      </c>
      <c r="B53" s="126"/>
      <c r="C53" s="127"/>
      <c r="E53" s="128">
        <v>43739</v>
      </c>
      <c r="F53" s="126"/>
      <c r="G53" s="127"/>
    </row>
    <row r="54" spans="1:7">
      <c r="A54" s="128">
        <v>43770</v>
      </c>
      <c r="B54" s="139"/>
      <c r="C54" s="127"/>
      <c r="E54" s="128">
        <v>43770</v>
      </c>
      <c r="F54" s="126"/>
      <c r="G54" s="127"/>
    </row>
    <row r="55" spans="1:7" ht="15.75" thickBot="1">
      <c r="A55" s="128">
        <v>43800</v>
      </c>
      <c r="B55" s="130"/>
      <c r="C55" s="127"/>
      <c r="E55" s="128">
        <v>43800</v>
      </c>
      <c r="F55" s="130"/>
      <c r="G55" s="127"/>
    </row>
    <row r="56" spans="1:7">
      <c r="B56" s="118"/>
      <c r="C56" s="118"/>
    </row>
    <row r="57" spans="1:7">
      <c r="B57" s="118"/>
      <c r="C57" s="118"/>
    </row>
    <row r="58" spans="1:7">
      <c r="A58" s="131" t="s">
        <v>250</v>
      </c>
      <c r="B58" s="132"/>
      <c r="C58" s="132"/>
      <c r="D58" s="131"/>
      <c r="E58" s="131"/>
      <c r="F58" s="131"/>
    </row>
    <row r="59" spans="1:7">
      <c r="A59" s="131"/>
      <c r="B59" s="132"/>
      <c r="C59" s="132"/>
      <c r="D59" s="131"/>
      <c r="E59" s="131"/>
      <c r="F59" s="131"/>
    </row>
    <row r="60" spans="1:7">
      <c r="A60" s="131" t="s">
        <v>251</v>
      </c>
      <c r="B60" s="132"/>
      <c r="C60" s="132"/>
      <c r="D60" s="131"/>
      <c r="E60" s="131"/>
      <c r="F60" s="131"/>
    </row>
    <row r="62" spans="1:7">
      <c r="A62" s="133"/>
    </row>
    <row r="66" spans="17:18">
      <c r="Q66" s="117"/>
      <c r="R66" s="117"/>
    </row>
  </sheetData>
  <mergeCells count="10">
    <mergeCell ref="E24:G24"/>
    <mergeCell ref="I24:K24"/>
    <mergeCell ref="M24:O24"/>
    <mergeCell ref="A41:C41"/>
    <mergeCell ref="A7:C7"/>
    <mergeCell ref="E7:G7"/>
    <mergeCell ref="E41:G41"/>
    <mergeCell ref="M7:O7"/>
    <mergeCell ref="A24:C24"/>
    <mergeCell ref="I7:K7"/>
  </mergeCells>
  <pageMargins left="0.511811024" right="0.511811024" top="0.78740157499999996" bottom="0.78740157499999996" header="0.31496062000000002" footer="0.31496062000000002"/>
  <pageSetup paperSize="9" fitToWidth="0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9"/>
  <sheetViews>
    <sheetView workbookViewId="0">
      <selection activeCell="T7" sqref="T7"/>
    </sheetView>
  </sheetViews>
  <sheetFormatPr defaultRowHeight="15"/>
  <cols>
    <col min="1" max="1" width="84" style="1" bestFit="1" customWidth="1"/>
    <col min="2" max="2" width="6.85546875" style="1" bestFit="1" customWidth="1"/>
    <col min="3" max="4" width="7.7109375" style="11" bestFit="1" customWidth="1"/>
    <col min="5" max="5" width="7.5703125" style="1" hidden="1" customWidth="1"/>
    <col min="6" max="16384" width="9.140625" style="1"/>
  </cols>
  <sheetData>
    <row r="1" spans="1:7">
      <c r="A1" s="2" t="s">
        <v>80</v>
      </c>
      <c r="B1" s="2"/>
    </row>
    <row r="2" spans="1:7">
      <c r="A2" s="2" t="s">
        <v>81</v>
      </c>
      <c r="B2" s="2"/>
    </row>
    <row r="3" spans="1:7">
      <c r="A3" s="2"/>
      <c r="B3" s="2"/>
    </row>
    <row r="4" spans="1:7">
      <c r="A4" s="2" t="s">
        <v>245</v>
      </c>
      <c r="B4" s="2"/>
    </row>
    <row r="5" spans="1:7" ht="15.75" thickBot="1"/>
    <row r="6" spans="1:7" ht="15.75" thickBot="1">
      <c r="A6" s="27" t="s">
        <v>89</v>
      </c>
      <c r="B6" s="77">
        <v>43466</v>
      </c>
      <c r="C6" s="77">
        <v>43435</v>
      </c>
      <c r="D6" s="77">
        <v>43405</v>
      </c>
      <c r="E6" s="51">
        <v>43313</v>
      </c>
      <c r="F6" s="52" t="s">
        <v>83</v>
      </c>
    </row>
    <row r="7" spans="1:7">
      <c r="A7" s="152" t="s">
        <v>2</v>
      </c>
      <c r="B7" s="230">
        <v>368</v>
      </c>
      <c r="C7" s="231">
        <v>235</v>
      </c>
      <c r="D7" s="232">
        <v>222</v>
      </c>
      <c r="E7" s="236">
        <v>275</v>
      </c>
      <c r="F7" s="226">
        <f>AVERAGE(B7:D7)</f>
        <v>275</v>
      </c>
      <c r="G7" s="11"/>
    </row>
    <row r="8" spans="1:7">
      <c r="A8" s="154" t="s">
        <v>147</v>
      </c>
      <c r="B8" s="224">
        <v>204</v>
      </c>
      <c r="C8" s="225">
        <v>193</v>
      </c>
      <c r="D8" s="84">
        <v>160</v>
      </c>
      <c r="E8" s="236">
        <v>185</v>
      </c>
      <c r="F8" s="227">
        <f t="shared" ref="F8:F16" si="0">AVERAGE(B8:D8)</f>
        <v>185.66666666666666</v>
      </c>
      <c r="G8" s="11"/>
    </row>
    <row r="9" spans="1:7">
      <c r="A9" s="154" t="s">
        <v>7</v>
      </c>
      <c r="B9" s="224">
        <v>202</v>
      </c>
      <c r="C9" s="225">
        <v>143</v>
      </c>
      <c r="D9" s="84">
        <v>118</v>
      </c>
      <c r="E9" s="236">
        <v>154</v>
      </c>
      <c r="F9" s="227">
        <f t="shared" si="0"/>
        <v>154.33333333333334</v>
      </c>
      <c r="G9" s="11"/>
    </row>
    <row r="10" spans="1:7">
      <c r="A10" s="154" t="s">
        <v>11</v>
      </c>
      <c r="B10" s="224">
        <v>143</v>
      </c>
      <c r="C10" s="225">
        <v>108</v>
      </c>
      <c r="D10" s="84">
        <v>93</v>
      </c>
      <c r="E10" s="236">
        <v>114.66666666666667</v>
      </c>
      <c r="F10" s="227">
        <f t="shared" si="0"/>
        <v>114.66666666666667</v>
      </c>
      <c r="G10" s="11"/>
    </row>
    <row r="11" spans="1:7">
      <c r="A11" s="94" t="s">
        <v>142</v>
      </c>
      <c r="B11" s="224">
        <v>105</v>
      </c>
      <c r="C11" s="225">
        <v>97</v>
      </c>
      <c r="D11" s="84">
        <v>133</v>
      </c>
      <c r="E11" s="236">
        <v>112.66666666666667</v>
      </c>
      <c r="F11" s="227">
        <f t="shared" si="0"/>
        <v>111.66666666666667</v>
      </c>
      <c r="G11" s="11"/>
    </row>
    <row r="12" spans="1:7">
      <c r="A12" s="94" t="s">
        <v>9</v>
      </c>
      <c r="B12" s="224">
        <v>102</v>
      </c>
      <c r="C12" s="225">
        <v>71</v>
      </c>
      <c r="D12" s="84">
        <v>70</v>
      </c>
      <c r="E12" s="236">
        <v>81</v>
      </c>
      <c r="F12" s="227">
        <f t="shared" si="0"/>
        <v>81</v>
      </c>
      <c r="G12" s="11"/>
    </row>
    <row r="13" spans="1:7">
      <c r="A13" s="94" t="s">
        <v>93</v>
      </c>
      <c r="B13" s="224">
        <v>95</v>
      </c>
      <c r="C13" s="225">
        <v>48</v>
      </c>
      <c r="D13" s="84">
        <v>71</v>
      </c>
      <c r="E13" s="236">
        <v>71.333333333333329</v>
      </c>
      <c r="F13" s="227">
        <f t="shared" si="0"/>
        <v>71.333333333333329</v>
      </c>
      <c r="G13" s="11"/>
    </row>
    <row r="14" spans="1:7">
      <c r="A14" s="94" t="s">
        <v>8</v>
      </c>
      <c r="B14" s="224">
        <v>84</v>
      </c>
      <c r="C14" s="225">
        <v>67</v>
      </c>
      <c r="D14" s="84">
        <v>39</v>
      </c>
      <c r="E14" s="236">
        <v>63.333333333333336</v>
      </c>
      <c r="F14" s="227">
        <f t="shared" si="0"/>
        <v>63.333333333333336</v>
      </c>
      <c r="G14" s="11"/>
    </row>
    <row r="15" spans="1:7">
      <c r="A15" s="94" t="s">
        <v>21</v>
      </c>
      <c r="B15" s="224">
        <v>77</v>
      </c>
      <c r="C15" s="225">
        <v>25</v>
      </c>
      <c r="D15" s="84">
        <v>27</v>
      </c>
      <c r="E15" s="236">
        <v>56</v>
      </c>
      <c r="F15" s="227">
        <f t="shared" si="0"/>
        <v>43</v>
      </c>
      <c r="G15" s="11"/>
    </row>
    <row r="16" spans="1:7" ht="15.75" thickBot="1">
      <c r="A16" s="94" t="s">
        <v>4</v>
      </c>
      <c r="B16" s="233">
        <v>72</v>
      </c>
      <c r="C16" s="234">
        <v>59</v>
      </c>
      <c r="D16" s="235">
        <v>37</v>
      </c>
      <c r="E16" s="236">
        <v>52.666666666666664</v>
      </c>
      <c r="F16" s="237">
        <f t="shared" si="0"/>
        <v>56</v>
      </c>
      <c r="G16" s="11"/>
    </row>
    <row r="17" spans="1:9" ht="15.75" thickBot="1">
      <c r="A17" s="53" t="s">
        <v>177</v>
      </c>
      <c r="B17" s="229">
        <f>SUM(B7:B16)</f>
        <v>1452</v>
      </c>
      <c r="C17" s="229">
        <f>SUM(C7:C16)</f>
        <v>1046</v>
      </c>
      <c r="D17" s="229">
        <f>SUM(D7:D16)</f>
        <v>970</v>
      </c>
      <c r="E17" s="47">
        <f>SUM(E7:E16)</f>
        <v>1165.6666666666667</v>
      </c>
      <c r="F17" s="25">
        <f>AVERAGE(B17:D17)</f>
        <v>1156</v>
      </c>
      <c r="G17" s="11"/>
    </row>
    <row r="20" spans="1:9">
      <c r="I20" s="11"/>
    </row>
    <row r="21" spans="1:9">
      <c r="I21" s="11"/>
    </row>
    <row r="22" spans="1:9">
      <c r="I22" s="11"/>
    </row>
    <row r="23" spans="1:9">
      <c r="I23" s="11"/>
    </row>
    <row r="24" spans="1:9">
      <c r="I24" s="11"/>
    </row>
    <row r="25" spans="1:9">
      <c r="I25" s="11"/>
    </row>
    <row r="26" spans="1:9">
      <c r="I26" s="11"/>
    </row>
    <row r="27" spans="1:9">
      <c r="I27" s="11"/>
    </row>
    <row r="28" spans="1:9">
      <c r="I28" s="11"/>
    </row>
    <row r="29" spans="1:9">
      <c r="I29" s="11"/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5"/>
  <sheetViews>
    <sheetView workbookViewId="0">
      <selection activeCell="K1" sqref="K1:Y7"/>
    </sheetView>
  </sheetViews>
  <sheetFormatPr defaultRowHeight="15"/>
  <cols>
    <col min="1" max="1" width="70.5703125" style="16" bestFit="1" customWidth="1"/>
    <col min="2" max="2" width="10.42578125" style="1" customWidth="1"/>
    <col min="3" max="9" width="9.140625" style="1"/>
    <col min="10" max="10" width="46.7109375" style="1" bestFit="1" customWidth="1"/>
    <col min="11" max="11" width="9.140625" style="1"/>
    <col min="12" max="12" width="9.140625" style="112"/>
    <col min="13" max="13" width="8.7109375" style="112" customWidth="1"/>
    <col min="14" max="14" width="7.7109375" style="112" customWidth="1"/>
    <col min="15" max="15" width="9.7109375" style="112" customWidth="1"/>
    <col min="16" max="16" width="8.42578125" style="112" customWidth="1"/>
    <col min="17" max="17" width="9.140625" style="112"/>
    <col min="18" max="18" width="9.42578125" style="112" customWidth="1"/>
    <col min="19" max="19" width="9.85546875" style="112" customWidth="1"/>
    <col min="20" max="20" width="10.28515625" style="112" customWidth="1"/>
    <col min="21" max="21" width="8" style="112" customWidth="1"/>
    <col min="22" max="24" width="9.140625" style="112"/>
    <col min="25" max="16384" width="9.140625" style="1"/>
  </cols>
  <sheetData>
    <row r="1" spans="1:25">
      <c r="A1" s="15" t="s">
        <v>80</v>
      </c>
      <c r="F1" s="3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</row>
    <row r="2" spans="1:25">
      <c r="A2" s="15" t="s">
        <v>81</v>
      </c>
      <c r="K2" s="96"/>
      <c r="L2" s="283" t="str">
        <f>A7</f>
        <v>Árvore</v>
      </c>
      <c r="M2" s="283" t="str">
        <f>A8</f>
        <v>Qualidade de atendimento</v>
      </c>
      <c r="N2" s="283" t="str">
        <f>A9</f>
        <v>Buraco e pavimentação</v>
      </c>
      <c r="O2" s="283" t="str">
        <f>A10</f>
        <v>Drenagem de água de chuva</v>
      </c>
      <c r="P2" s="283" t="str">
        <f>A11</f>
        <v>Poluição sonora - PSIU</v>
      </c>
      <c r="Q2" s="283" t="str">
        <f>A12</f>
        <v>Veículos abandonados</v>
      </c>
      <c r="R2" s="283" t="str">
        <f>A13</f>
        <v>Bilhete único</v>
      </c>
      <c r="S2" s="283" t="str">
        <f>A14</f>
        <v>Ponto viciado, entulho e caçamba de entulho</v>
      </c>
      <c r="T2" s="283" t="str">
        <f>A15</f>
        <v>Terrenos e imóveis</v>
      </c>
      <c r="U2" s="283" t="str">
        <f>A16</f>
        <v>Remoção de grandes objetos</v>
      </c>
      <c r="V2" s="283" t="s">
        <v>154</v>
      </c>
      <c r="W2" s="96"/>
      <c r="X2" s="96"/>
      <c r="Y2" s="96"/>
    </row>
    <row r="3" spans="1:25">
      <c r="A3" s="15"/>
      <c r="K3" s="96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96"/>
      <c r="X3" s="96"/>
      <c r="Y3" s="96"/>
    </row>
    <row r="4" spans="1:25">
      <c r="A4" s="15" t="s">
        <v>310</v>
      </c>
      <c r="K4" s="96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96"/>
      <c r="X4" s="96"/>
      <c r="Y4" s="96"/>
    </row>
    <row r="5" spans="1:25" ht="15.75" thickBot="1">
      <c r="K5" s="96"/>
      <c r="L5" s="283">
        <f>B7</f>
        <v>368</v>
      </c>
      <c r="M5" s="283">
        <f>B8</f>
        <v>204</v>
      </c>
      <c r="N5" s="283">
        <f>B9</f>
        <v>202</v>
      </c>
      <c r="O5" s="283">
        <f>B10</f>
        <v>143</v>
      </c>
      <c r="P5" s="283">
        <f>B11</f>
        <v>105</v>
      </c>
      <c r="Q5" s="283">
        <f>B12</f>
        <v>102</v>
      </c>
      <c r="R5" s="283">
        <f>B13</f>
        <v>95</v>
      </c>
      <c r="S5" s="283">
        <f>B14</f>
        <v>84</v>
      </c>
      <c r="T5" s="283">
        <f>B15</f>
        <v>77</v>
      </c>
      <c r="U5" s="283">
        <f>B16</f>
        <v>72</v>
      </c>
      <c r="V5" s="283"/>
      <c r="W5" s="96"/>
      <c r="X5" s="96"/>
      <c r="Y5" s="96"/>
    </row>
    <row r="6" spans="1:25" ht="15.75" thickBot="1">
      <c r="A6" s="17" t="s">
        <v>89</v>
      </c>
      <c r="B6" s="51">
        <v>43466</v>
      </c>
      <c r="K6" s="96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140">
        <f>ASSUNTOS!B168</f>
        <v>2534</v>
      </c>
      <c r="W6" s="96"/>
      <c r="X6" s="96"/>
      <c r="Y6" s="96"/>
    </row>
    <row r="7" spans="1:25">
      <c r="A7" s="150" t="s">
        <v>2</v>
      </c>
      <c r="B7" s="150">
        <v>368</v>
      </c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</row>
    <row r="8" spans="1:25">
      <c r="A8" s="92" t="s">
        <v>147</v>
      </c>
      <c r="B8" s="92">
        <v>204</v>
      </c>
      <c r="K8" s="96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13"/>
      <c r="Y8" s="96"/>
    </row>
    <row r="9" spans="1:25">
      <c r="A9" s="92" t="s">
        <v>7</v>
      </c>
      <c r="B9" s="92">
        <v>202</v>
      </c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</row>
    <row r="10" spans="1:25">
      <c r="A10" s="92" t="s">
        <v>11</v>
      </c>
      <c r="B10" s="92">
        <v>143</v>
      </c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</row>
    <row r="11" spans="1:25">
      <c r="A11" s="19" t="s">
        <v>142</v>
      </c>
      <c r="B11" s="19">
        <v>105</v>
      </c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</row>
    <row r="12" spans="1:25">
      <c r="A12" s="19" t="s">
        <v>9</v>
      </c>
      <c r="B12" s="19">
        <v>102</v>
      </c>
    </row>
    <row r="13" spans="1:25">
      <c r="A13" s="19" t="s">
        <v>93</v>
      </c>
      <c r="B13" s="19">
        <v>95</v>
      </c>
    </row>
    <row r="14" spans="1:25">
      <c r="A14" s="19" t="s">
        <v>8</v>
      </c>
      <c r="B14" s="19">
        <v>84</v>
      </c>
    </row>
    <row r="15" spans="1:25">
      <c r="A15" s="19" t="s">
        <v>21</v>
      </c>
      <c r="B15" s="19">
        <v>77</v>
      </c>
    </row>
    <row r="16" spans="1:25" ht="15.75" thickBot="1">
      <c r="A16" s="19" t="s">
        <v>4</v>
      </c>
      <c r="B16" s="90">
        <v>72</v>
      </c>
    </row>
    <row r="17" spans="1:24" s="18" customFormat="1" ht="15.75" thickBot="1">
      <c r="A17" s="20" t="s">
        <v>154</v>
      </c>
      <c r="B17" s="47">
        <f>SUM(B7:B16)</f>
        <v>1452</v>
      </c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</row>
    <row r="18" spans="1:24" s="74" customFormat="1">
      <c r="A18" s="73"/>
      <c r="B18" s="21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</row>
    <row r="19" spans="1:24" ht="105">
      <c r="A19" s="22" t="s">
        <v>155</v>
      </c>
    </row>
    <row r="20" spans="1:24">
      <c r="A20" s="22"/>
    </row>
    <row r="21" spans="1:24" ht="45">
      <c r="A21" s="23" t="s">
        <v>156</v>
      </c>
    </row>
    <row r="22" spans="1:24">
      <c r="A22" s="23"/>
    </row>
    <row r="23" spans="1:24" ht="45">
      <c r="A23" s="24" t="s">
        <v>157</v>
      </c>
    </row>
    <row r="25" spans="1:24">
      <c r="A25" s="1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H23" sqref="H23"/>
    </sheetView>
  </sheetViews>
  <sheetFormatPr defaultColWidth="5.5703125" defaultRowHeight="14.25"/>
  <cols>
    <col min="1" max="1" width="58.28515625" style="55" customWidth="1"/>
    <col min="2" max="2" width="7.140625" style="56" bestFit="1" customWidth="1"/>
    <col min="3" max="3" width="9.140625" style="55" customWidth="1"/>
    <col min="4" max="4" width="12.28515625" style="56" bestFit="1" customWidth="1"/>
    <col min="5" max="234" width="9.140625" style="55" customWidth="1"/>
    <col min="235" max="235" width="58.28515625" style="55" customWidth="1"/>
    <col min="236" max="236" width="3.7109375" style="55" bestFit="1" customWidth="1"/>
    <col min="237" max="237" width="5.5703125" style="55" bestFit="1" customWidth="1"/>
    <col min="238" max="16384" width="5.5703125" style="55"/>
  </cols>
  <sheetData>
    <row r="1" spans="1:4" ht="15">
      <c r="A1" s="26" t="s">
        <v>80</v>
      </c>
      <c r="B1" s="55"/>
      <c r="C1" s="56"/>
    </row>
    <row r="2" spans="1:4" ht="15">
      <c r="A2" s="2" t="s">
        <v>81</v>
      </c>
      <c r="B2" s="55"/>
      <c r="C2" s="56"/>
    </row>
    <row r="3" spans="1:4" ht="15" thickBot="1">
      <c r="B3" s="55"/>
      <c r="C3" s="56"/>
    </row>
    <row r="4" spans="1:4" ht="15.75" thickBot="1">
      <c r="A4" s="27" t="s">
        <v>158</v>
      </c>
      <c r="B4" s="54">
        <v>43466</v>
      </c>
      <c r="C4" s="28" t="s">
        <v>83</v>
      </c>
      <c r="D4" s="167" t="s">
        <v>299</v>
      </c>
    </row>
    <row r="5" spans="1:4">
      <c r="A5" s="29" t="s">
        <v>34</v>
      </c>
      <c r="B5" s="165">
        <v>5</v>
      </c>
      <c r="C5" s="164">
        <f t="shared" ref="C5:C36" si="0">AVERAGE(B5:B5)</f>
        <v>5</v>
      </c>
      <c r="D5" s="169">
        <v>0</v>
      </c>
    </row>
    <row r="6" spans="1:4">
      <c r="A6" s="29" t="s">
        <v>159</v>
      </c>
      <c r="B6" s="165">
        <v>0</v>
      </c>
      <c r="C6" s="165">
        <f t="shared" si="0"/>
        <v>0</v>
      </c>
      <c r="D6" s="170">
        <v>8.3333333333333329E-2</v>
      </c>
    </row>
    <row r="7" spans="1:4">
      <c r="A7" s="29" t="s">
        <v>160</v>
      </c>
      <c r="B7" s="165">
        <v>0</v>
      </c>
      <c r="C7" s="165">
        <f t="shared" si="0"/>
        <v>0</v>
      </c>
      <c r="D7" s="170">
        <v>0</v>
      </c>
    </row>
    <row r="8" spans="1:4" ht="15" customHeight="1">
      <c r="A8" s="31" t="s">
        <v>19</v>
      </c>
      <c r="B8" s="165">
        <v>200</v>
      </c>
      <c r="C8" s="165">
        <f t="shared" si="0"/>
        <v>200</v>
      </c>
      <c r="D8" s="170">
        <v>62.666666666666664</v>
      </c>
    </row>
    <row r="9" spans="1:4">
      <c r="A9" s="29" t="s">
        <v>59</v>
      </c>
      <c r="B9" s="165">
        <v>0</v>
      </c>
      <c r="C9" s="165">
        <f t="shared" si="0"/>
        <v>0</v>
      </c>
      <c r="D9" s="170">
        <v>0</v>
      </c>
    </row>
    <row r="10" spans="1:4">
      <c r="A10" s="29" t="s">
        <v>24</v>
      </c>
      <c r="B10" s="165">
        <v>110</v>
      </c>
      <c r="C10" s="165">
        <f t="shared" si="0"/>
        <v>110</v>
      </c>
      <c r="D10" s="170">
        <v>71.333333333333329</v>
      </c>
    </row>
    <row r="11" spans="1:4">
      <c r="A11" s="29" t="s">
        <v>53</v>
      </c>
      <c r="B11" s="165">
        <v>49</v>
      </c>
      <c r="C11" s="165">
        <f t="shared" si="0"/>
        <v>49</v>
      </c>
      <c r="D11" s="170">
        <v>40</v>
      </c>
    </row>
    <row r="12" spans="1:4" ht="15" customHeight="1">
      <c r="A12" s="31" t="s">
        <v>79</v>
      </c>
      <c r="B12" s="165">
        <v>7</v>
      </c>
      <c r="C12" s="165">
        <f t="shared" si="0"/>
        <v>7</v>
      </c>
      <c r="D12" s="170">
        <v>1.9166666666666667</v>
      </c>
    </row>
    <row r="13" spans="1:4">
      <c r="A13" s="29" t="s">
        <v>226</v>
      </c>
      <c r="B13" s="165">
        <v>7</v>
      </c>
      <c r="C13" s="165">
        <f t="shared" si="0"/>
        <v>7</v>
      </c>
      <c r="D13" s="170">
        <v>2.4166666666666665</v>
      </c>
    </row>
    <row r="14" spans="1:4">
      <c r="A14" s="29" t="s">
        <v>161</v>
      </c>
      <c r="B14" s="165">
        <v>0</v>
      </c>
      <c r="C14" s="165">
        <f t="shared" si="0"/>
        <v>0</v>
      </c>
      <c r="D14" s="170">
        <v>0</v>
      </c>
    </row>
    <row r="15" spans="1:4">
      <c r="A15" s="31" t="s">
        <v>1</v>
      </c>
      <c r="B15" s="165">
        <v>1</v>
      </c>
      <c r="C15" s="165">
        <f t="shared" si="0"/>
        <v>1</v>
      </c>
      <c r="D15" s="170">
        <v>1.1666666666666667</v>
      </c>
    </row>
    <row r="16" spans="1:4">
      <c r="A16" s="31" t="s">
        <v>17</v>
      </c>
      <c r="B16" s="165">
        <v>53</v>
      </c>
      <c r="C16" s="165">
        <f t="shared" si="0"/>
        <v>53</v>
      </c>
      <c r="D16" s="170">
        <v>45.583333333333336</v>
      </c>
    </row>
    <row r="17" spans="1:4">
      <c r="A17" s="31" t="s">
        <v>16</v>
      </c>
      <c r="B17" s="165">
        <v>31</v>
      </c>
      <c r="C17" s="165">
        <f t="shared" si="0"/>
        <v>31</v>
      </c>
      <c r="D17" s="170">
        <v>1.6666666666666667</v>
      </c>
    </row>
    <row r="18" spans="1:4">
      <c r="A18" s="29" t="s">
        <v>46</v>
      </c>
      <c r="B18" s="165">
        <v>13</v>
      </c>
      <c r="C18" s="165">
        <f t="shared" si="0"/>
        <v>13</v>
      </c>
      <c r="D18" s="170">
        <v>9.9166666666666661</v>
      </c>
    </row>
    <row r="19" spans="1:4">
      <c r="A19" s="29" t="s">
        <v>28</v>
      </c>
      <c r="B19" s="165">
        <v>14</v>
      </c>
      <c r="C19" s="165">
        <f t="shared" si="0"/>
        <v>14</v>
      </c>
      <c r="D19" s="170">
        <v>1.3333333333333333</v>
      </c>
    </row>
    <row r="20" spans="1:4">
      <c r="A20" s="29" t="s">
        <v>162</v>
      </c>
      <c r="B20" s="165">
        <v>1</v>
      </c>
      <c r="C20" s="165">
        <f t="shared" si="0"/>
        <v>1</v>
      </c>
      <c r="D20" s="170">
        <v>3.5833333333333335</v>
      </c>
    </row>
    <row r="21" spans="1:4">
      <c r="A21" s="29" t="s">
        <v>62</v>
      </c>
      <c r="B21" s="165">
        <v>39</v>
      </c>
      <c r="C21" s="165">
        <f t="shared" si="0"/>
        <v>39</v>
      </c>
      <c r="D21" s="170">
        <v>12.416666666666666</v>
      </c>
    </row>
    <row r="22" spans="1:4">
      <c r="A22" s="29" t="s">
        <v>163</v>
      </c>
      <c r="B22" s="165">
        <v>0</v>
      </c>
      <c r="C22" s="165">
        <f t="shared" si="0"/>
        <v>0</v>
      </c>
      <c r="D22" s="170">
        <v>0.25</v>
      </c>
    </row>
    <row r="23" spans="1:4">
      <c r="A23" s="29" t="s">
        <v>15</v>
      </c>
      <c r="B23" s="165">
        <v>30</v>
      </c>
      <c r="C23" s="165">
        <f t="shared" si="0"/>
        <v>30</v>
      </c>
      <c r="D23" s="170">
        <v>29.75</v>
      </c>
    </row>
    <row r="24" spans="1:4">
      <c r="A24" s="29" t="s">
        <v>164</v>
      </c>
      <c r="B24" s="165">
        <v>0</v>
      </c>
      <c r="C24" s="165">
        <f t="shared" si="0"/>
        <v>0</v>
      </c>
      <c r="D24" s="170">
        <v>0</v>
      </c>
    </row>
    <row r="25" spans="1:4">
      <c r="A25" s="29" t="s">
        <v>44</v>
      </c>
      <c r="B25" s="165">
        <v>18</v>
      </c>
      <c r="C25" s="165">
        <f t="shared" si="0"/>
        <v>18</v>
      </c>
      <c r="D25" s="170">
        <v>8.3333333333333339</v>
      </c>
    </row>
    <row r="26" spans="1:4">
      <c r="A26" s="29" t="s">
        <v>227</v>
      </c>
      <c r="B26" s="165">
        <v>0</v>
      </c>
      <c r="C26" s="165">
        <f t="shared" si="0"/>
        <v>0</v>
      </c>
      <c r="D26" s="170">
        <v>0.16666666666666666</v>
      </c>
    </row>
    <row r="27" spans="1:4">
      <c r="A27" s="31" t="s">
        <v>43</v>
      </c>
      <c r="B27" s="165">
        <v>4</v>
      </c>
      <c r="C27" s="165">
        <f t="shared" si="0"/>
        <v>4</v>
      </c>
      <c r="D27" s="170">
        <v>1.25</v>
      </c>
    </row>
    <row r="28" spans="1:4">
      <c r="A28" s="95" t="s">
        <v>14</v>
      </c>
      <c r="B28" s="165">
        <v>25</v>
      </c>
      <c r="C28" s="165">
        <f t="shared" si="0"/>
        <v>25</v>
      </c>
      <c r="D28" s="170">
        <v>15.583333333333334</v>
      </c>
    </row>
    <row r="29" spans="1:4" ht="15" customHeight="1">
      <c r="A29" s="29" t="s">
        <v>228</v>
      </c>
      <c r="B29" s="165">
        <v>63</v>
      </c>
      <c r="C29" s="165">
        <f t="shared" si="0"/>
        <v>63</v>
      </c>
      <c r="D29" s="170">
        <v>174.75</v>
      </c>
    </row>
    <row r="30" spans="1:4" ht="15" customHeight="1">
      <c r="A30" s="29" t="s">
        <v>223</v>
      </c>
      <c r="B30" s="165">
        <v>31</v>
      </c>
      <c r="C30" s="165">
        <f t="shared" si="0"/>
        <v>31</v>
      </c>
      <c r="D30" s="170">
        <v>24.833333333333332</v>
      </c>
    </row>
    <row r="31" spans="1:4" ht="15" customHeight="1">
      <c r="A31" s="29" t="s">
        <v>224</v>
      </c>
      <c r="B31" s="165">
        <v>49</v>
      </c>
      <c r="C31" s="165">
        <f t="shared" si="0"/>
        <v>49</v>
      </c>
      <c r="D31" s="170">
        <v>38.083333333333336</v>
      </c>
    </row>
    <row r="32" spans="1:4" ht="15" customHeight="1">
      <c r="A32" s="29" t="s">
        <v>225</v>
      </c>
      <c r="B32" s="165">
        <v>59</v>
      </c>
      <c r="C32" s="165">
        <f t="shared" si="0"/>
        <v>59</v>
      </c>
      <c r="D32" s="170">
        <v>26.5</v>
      </c>
    </row>
    <row r="33" spans="1:4" ht="15" customHeight="1">
      <c r="A33" s="29" t="s">
        <v>191</v>
      </c>
      <c r="B33" s="165">
        <v>45</v>
      </c>
      <c r="C33" s="165">
        <f t="shared" si="0"/>
        <v>45</v>
      </c>
      <c r="D33" s="170">
        <v>30.666666666666668</v>
      </c>
    </row>
    <row r="34" spans="1:4" ht="15" customHeight="1">
      <c r="A34" s="95" t="s">
        <v>192</v>
      </c>
      <c r="B34" s="165">
        <v>55</v>
      </c>
      <c r="C34" s="165">
        <f t="shared" si="0"/>
        <v>55</v>
      </c>
      <c r="D34" s="170">
        <v>40.916666666666664</v>
      </c>
    </row>
    <row r="35" spans="1:4" ht="15" customHeight="1">
      <c r="A35" s="29" t="s">
        <v>193</v>
      </c>
      <c r="B35" s="165">
        <v>42</v>
      </c>
      <c r="C35" s="165">
        <f t="shared" si="0"/>
        <v>42</v>
      </c>
      <c r="D35" s="170">
        <v>29</v>
      </c>
    </row>
    <row r="36" spans="1:4" ht="15" customHeight="1">
      <c r="A36" s="29" t="s">
        <v>194</v>
      </c>
      <c r="B36" s="165">
        <v>4</v>
      </c>
      <c r="C36" s="165">
        <f t="shared" si="0"/>
        <v>4</v>
      </c>
      <c r="D36" s="170">
        <v>3.3333333333333335</v>
      </c>
    </row>
    <row r="37" spans="1:4" ht="15" customHeight="1">
      <c r="A37" s="29" t="s">
        <v>195</v>
      </c>
      <c r="B37" s="165">
        <v>17</v>
      </c>
      <c r="C37" s="165">
        <f t="shared" ref="C37:C68" si="1">AVERAGE(B37:B37)</f>
        <v>17</v>
      </c>
      <c r="D37" s="170">
        <v>9.5</v>
      </c>
    </row>
    <row r="38" spans="1:4" ht="15" customHeight="1">
      <c r="A38" s="29" t="s">
        <v>196</v>
      </c>
      <c r="B38" s="165">
        <v>26</v>
      </c>
      <c r="C38" s="165">
        <f t="shared" si="1"/>
        <v>26</v>
      </c>
      <c r="D38" s="170">
        <v>31.666666666666668</v>
      </c>
    </row>
    <row r="39" spans="1:4" ht="15" customHeight="1">
      <c r="A39" s="29" t="s">
        <v>197</v>
      </c>
      <c r="B39" s="165">
        <v>15</v>
      </c>
      <c r="C39" s="165">
        <f t="shared" si="1"/>
        <v>15</v>
      </c>
      <c r="D39" s="170">
        <v>12.666666666666666</v>
      </c>
    </row>
    <row r="40" spans="1:4" ht="15" customHeight="1">
      <c r="A40" s="29" t="s">
        <v>198</v>
      </c>
      <c r="B40" s="165">
        <v>70</v>
      </c>
      <c r="C40" s="165">
        <f t="shared" si="1"/>
        <v>70</v>
      </c>
      <c r="D40" s="170">
        <v>49.083333333333336</v>
      </c>
    </row>
    <row r="41" spans="1:4" ht="15" customHeight="1">
      <c r="A41" s="29" t="s">
        <v>199</v>
      </c>
      <c r="B41" s="165">
        <v>32</v>
      </c>
      <c r="C41" s="165">
        <f t="shared" si="1"/>
        <v>32</v>
      </c>
      <c r="D41" s="170">
        <v>20.25</v>
      </c>
    </row>
    <row r="42" spans="1:4" ht="15" customHeight="1">
      <c r="A42" s="29" t="s">
        <v>200</v>
      </c>
      <c r="B42" s="165">
        <v>75</v>
      </c>
      <c r="C42" s="165">
        <f t="shared" si="1"/>
        <v>75</v>
      </c>
      <c r="D42" s="170">
        <v>56.583333333333336</v>
      </c>
    </row>
    <row r="43" spans="1:4" ht="15" customHeight="1">
      <c r="A43" s="29" t="s">
        <v>201</v>
      </c>
      <c r="B43" s="165">
        <v>24</v>
      </c>
      <c r="C43" s="165">
        <f t="shared" si="1"/>
        <v>24</v>
      </c>
      <c r="D43" s="170">
        <v>15.416666666666666</v>
      </c>
    </row>
    <row r="44" spans="1:4" ht="15" customHeight="1">
      <c r="A44" s="29" t="s">
        <v>202</v>
      </c>
      <c r="B44" s="165">
        <v>35</v>
      </c>
      <c r="C44" s="165">
        <f t="shared" si="1"/>
        <v>35</v>
      </c>
      <c r="D44" s="170">
        <v>20.25</v>
      </c>
    </row>
    <row r="45" spans="1:4" ht="15" customHeight="1">
      <c r="A45" s="29" t="s">
        <v>203</v>
      </c>
      <c r="B45" s="165">
        <v>55</v>
      </c>
      <c r="C45" s="165">
        <f t="shared" si="1"/>
        <v>55</v>
      </c>
      <c r="D45" s="170">
        <v>37.333333333333336</v>
      </c>
    </row>
    <row r="46" spans="1:4" ht="15" customHeight="1">
      <c r="A46" s="29" t="s">
        <v>204</v>
      </c>
      <c r="B46" s="165">
        <v>36</v>
      </c>
      <c r="C46" s="165">
        <f t="shared" si="1"/>
        <v>36</v>
      </c>
      <c r="D46" s="170">
        <v>33.333333333333336</v>
      </c>
    </row>
    <row r="47" spans="1:4" ht="15" customHeight="1">
      <c r="A47" s="29" t="s">
        <v>205</v>
      </c>
      <c r="B47" s="165">
        <v>51</v>
      </c>
      <c r="C47" s="165">
        <f t="shared" si="1"/>
        <v>51</v>
      </c>
      <c r="D47" s="170">
        <v>45.666666666666664</v>
      </c>
    </row>
    <row r="48" spans="1:4" ht="15" customHeight="1">
      <c r="A48" s="29" t="s">
        <v>206</v>
      </c>
      <c r="B48" s="165">
        <v>6</v>
      </c>
      <c r="C48" s="165">
        <f t="shared" si="1"/>
        <v>6</v>
      </c>
      <c r="D48" s="170">
        <v>5.666666666666667</v>
      </c>
    </row>
    <row r="49" spans="1:4" ht="15" customHeight="1">
      <c r="A49" s="29" t="s">
        <v>207</v>
      </c>
      <c r="B49" s="165">
        <v>62</v>
      </c>
      <c r="C49" s="165">
        <f t="shared" si="1"/>
        <v>62</v>
      </c>
      <c r="D49" s="170">
        <v>49.416666666666664</v>
      </c>
    </row>
    <row r="50" spans="1:4" ht="15" customHeight="1">
      <c r="A50" s="29" t="s">
        <v>208</v>
      </c>
      <c r="B50" s="165">
        <v>10</v>
      </c>
      <c r="C50" s="165">
        <f t="shared" si="1"/>
        <v>10</v>
      </c>
      <c r="D50" s="170">
        <v>4.333333333333333</v>
      </c>
    </row>
    <row r="51" spans="1:4" ht="15" customHeight="1">
      <c r="A51" s="29" t="s">
        <v>209</v>
      </c>
      <c r="B51" s="165">
        <v>50</v>
      </c>
      <c r="C51" s="165">
        <f t="shared" si="1"/>
        <v>50</v>
      </c>
      <c r="D51" s="170">
        <v>39.5</v>
      </c>
    </row>
    <row r="52" spans="1:4" ht="15" customHeight="1">
      <c r="A52" s="29" t="s">
        <v>210</v>
      </c>
      <c r="B52" s="165">
        <v>57</v>
      </c>
      <c r="C52" s="165">
        <f t="shared" si="1"/>
        <v>57</v>
      </c>
      <c r="D52" s="170">
        <v>44.666666666666664</v>
      </c>
    </row>
    <row r="53" spans="1:4" ht="15" customHeight="1">
      <c r="A53" s="29" t="s">
        <v>211</v>
      </c>
      <c r="B53" s="165">
        <v>48</v>
      </c>
      <c r="C53" s="165">
        <f t="shared" si="1"/>
        <v>48</v>
      </c>
      <c r="D53" s="170">
        <v>47.75</v>
      </c>
    </row>
    <row r="54" spans="1:4" ht="15" customHeight="1">
      <c r="A54" s="29" t="s">
        <v>212</v>
      </c>
      <c r="B54" s="165">
        <v>49</v>
      </c>
      <c r="C54" s="165">
        <f t="shared" si="1"/>
        <v>49</v>
      </c>
      <c r="D54" s="170">
        <v>41.583333333333336</v>
      </c>
    </row>
    <row r="55" spans="1:4" ht="15" customHeight="1">
      <c r="A55" s="29" t="s">
        <v>213</v>
      </c>
      <c r="B55" s="165">
        <v>23</v>
      </c>
      <c r="C55" s="165">
        <f t="shared" si="1"/>
        <v>23</v>
      </c>
      <c r="D55" s="170">
        <v>21.333333333333332</v>
      </c>
    </row>
    <row r="56" spans="1:4" ht="15" customHeight="1">
      <c r="A56" s="29" t="s">
        <v>214</v>
      </c>
      <c r="B56" s="165">
        <v>16</v>
      </c>
      <c r="C56" s="165">
        <f t="shared" si="1"/>
        <v>16</v>
      </c>
      <c r="D56" s="170">
        <v>14.333333333333334</v>
      </c>
    </row>
    <row r="57" spans="1:4" ht="15" customHeight="1">
      <c r="A57" s="29" t="s">
        <v>215</v>
      </c>
      <c r="B57" s="165">
        <v>18</v>
      </c>
      <c r="C57" s="165">
        <f t="shared" si="1"/>
        <v>18</v>
      </c>
      <c r="D57" s="170">
        <v>20.333333333333332</v>
      </c>
    </row>
    <row r="58" spans="1:4" ht="15" customHeight="1">
      <c r="A58" s="29" t="s">
        <v>216</v>
      </c>
      <c r="B58" s="165">
        <v>59</v>
      </c>
      <c r="C58" s="165">
        <f t="shared" si="1"/>
        <v>59</v>
      </c>
      <c r="D58" s="170">
        <v>50.583333333333336</v>
      </c>
    </row>
    <row r="59" spans="1:4" ht="15" customHeight="1">
      <c r="A59" s="29" t="s">
        <v>217</v>
      </c>
      <c r="B59" s="165">
        <v>43</v>
      </c>
      <c r="C59" s="165">
        <f t="shared" si="1"/>
        <v>43</v>
      </c>
      <c r="D59" s="170">
        <v>35.416666666666664</v>
      </c>
    </row>
    <row r="60" spans="1:4" ht="15" customHeight="1">
      <c r="A60" s="29" t="s">
        <v>218</v>
      </c>
      <c r="B60" s="165">
        <v>58</v>
      </c>
      <c r="C60" s="165">
        <f t="shared" si="1"/>
        <v>58</v>
      </c>
      <c r="D60" s="170">
        <v>29.25</v>
      </c>
    </row>
    <row r="61" spans="1:4" ht="15" customHeight="1">
      <c r="A61" s="29" t="s">
        <v>219</v>
      </c>
      <c r="B61" s="165">
        <v>23</v>
      </c>
      <c r="C61" s="165">
        <f t="shared" si="1"/>
        <v>23</v>
      </c>
      <c r="D61" s="170">
        <v>20.25</v>
      </c>
    </row>
    <row r="62" spans="1:4" ht="15.75" customHeight="1">
      <c r="A62" s="29" t="s">
        <v>165</v>
      </c>
      <c r="B62" s="165">
        <v>320</v>
      </c>
      <c r="C62" s="165">
        <f t="shared" si="1"/>
        <v>320</v>
      </c>
      <c r="D62" s="170">
        <v>153.25</v>
      </c>
    </row>
    <row r="63" spans="1:4" ht="15.75" customHeight="1">
      <c r="A63" s="29" t="s">
        <v>298</v>
      </c>
      <c r="B63" s="165">
        <v>0</v>
      </c>
      <c r="C63" s="165">
        <f t="shared" si="1"/>
        <v>0</v>
      </c>
      <c r="D63" s="170">
        <v>8.3333333333333329E-2</v>
      </c>
    </row>
    <row r="64" spans="1:4" ht="15" customHeight="1">
      <c r="A64" s="29" t="s">
        <v>166</v>
      </c>
      <c r="B64" s="165">
        <v>3</v>
      </c>
      <c r="C64" s="165">
        <f t="shared" si="1"/>
        <v>3</v>
      </c>
      <c r="D64" s="170">
        <v>16.583333333333332</v>
      </c>
    </row>
    <row r="65" spans="1:4">
      <c r="A65" s="29" t="s">
        <v>167</v>
      </c>
      <c r="B65" s="165">
        <v>15</v>
      </c>
      <c r="C65" s="165">
        <f t="shared" si="1"/>
        <v>15</v>
      </c>
      <c r="D65" s="170">
        <v>4.833333333333333</v>
      </c>
    </row>
    <row r="66" spans="1:4" ht="15" customHeight="1">
      <c r="A66" s="29" t="s">
        <v>168</v>
      </c>
      <c r="B66" s="165">
        <v>5</v>
      </c>
      <c r="C66" s="165">
        <f t="shared" si="1"/>
        <v>5</v>
      </c>
      <c r="D66" s="170">
        <v>13.166666666666666</v>
      </c>
    </row>
    <row r="67" spans="1:4">
      <c r="A67" s="29" t="s">
        <v>178</v>
      </c>
      <c r="B67" s="165">
        <v>75</v>
      </c>
      <c r="C67" s="165">
        <f t="shared" si="1"/>
        <v>75</v>
      </c>
      <c r="D67" s="170">
        <v>44</v>
      </c>
    </row>
    <row r="68" spans="1:4">
      <c r="A68" s="29" t="s">
        <v>169</v>
      </c>
      <c r="B68" s="165">
        <v>172</v>
      </c>
      <c r="C68" s="165">
        <f t="shared" si="1"/>
        <v>172</v>
      </c>
      <c r="D68" s="170">
        <v>62.75</v>
      </c>
    </row>
    <row r="69" spans="1:4">
      <c r="A69" s="29" t="s">
        <v>233</v>
      </c>
      <c r="B69" s="165">
        <v>3</v>
      </c>
      <c r="C69" s="165">
        <f>AVERAGE(B69:B69)</f>
        <v>3</v>
      </c>
      <c r="D69" s="170">
        <v>8.3333333333333329E-2</v>
      </c>
    </row>
    <row r="70" spans="1:4">
      <c r="A70" s="29" t="s">
        <v>170</v>
      </c>
      <c r="B70" s="165">
        <v>21</v>
      </c>
      <c r="C70" s="165">
        <f>AVERAGE(B70:B70)</f>
        <v>21</v>
      </c>
      <c r="D70" s="170">
        <v>341.33333333333331</v>
      </c>
    </row>
    <row r="71" spans="1:4" ht="15" thickBot="1">
      <c r="A71" s="32" t="s">
        <v>171</v>
      </c>
      <c r="B71" s="165">
        <v>7</v>
      </c>
      <c r="C71" s="166">
        <f>AVERAGE(B71:B71)</f>
        <v>7</v>
      </c>
      <c r="D71" s="171">
        <v>1.5833333333333333</v>
      </c>
    </row>
    <row r="72" spans="1:4" ht="15.75" thickBot="1">
      <c r="A72" s="33" t="s">
        <v>154</v>
      </c>
      <c r="B72" s="34">
        <f>SUM(B5:B71)</f>
        <v>2534</v>
      </c>
      <c r="C72" s="35">
        <f>SUM(C5:C71)</f>
        <v>2534</v>
      </c>
      <c r="D72" s="168">
        <v>2071.333333333333</v>
      </c>
    </row>
    <row r="73" spans="1:4">
      <c r="B73" s="55"/>
      <c r="C73" s="56"/>
    </row>
    <row r="74" spans="1:4" ht="45.75" customHeight="1">
      <c r="A74" s="67" t="s">
        <v>172</v>
      </c>
    </row>
    <row r="75" spans="1:4">
      <c r="A75" s="68"/>
    </row>
    <row r="76" spans="1:4" ht="82.5" customHeight="1">
      <c r="A76" s="67" t="s">
        <v>173</v>
      </c>
    </row>
    <row r="77" spans="1:4">
      <c r="A77" s="67"/>
    </row>
    <row r="78" spans="1:4" ht="66.75" customHeight="1">
      <c r="A78" s="67" t="s">
        <v>174</v>
      </c>
    </row>
    <row r="79" spans="1:4">
      <c r="A79" s="68"/>
    </row>
    <row r="80" spans="1:4" ht="38.25">
      <c r="A80" s="70" t="s">
        <v>175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Texto</vt:lpstr>
      <vt:lpstr>Canais atendimento</vt:lpstr>
      <vt:lpstr>Protocolos</vt:lpstr>
      <vt:lpstr>ASSUNTOS</vt:lpstr>
      <vt:lpstr>10 ASSUNTOS + demandados 2019</vt:lpstr>
      <vt:lpstr>Assuntos-variação 10 mais 2019</vt:lpstr>
      <vt:lpstr>ASSUNTOS 10+ últimos 3 meses</vt:lpstr>
      <vt:lpstr>10 ASSUNTOS + demandados JAN 19</vt:lpstr>
      <vt:lpstr>UNIDADES</vt:lpstr>
      <vt:lpstr>10 UNIDADES + demandadas 2019</vt:lpstr>
      <vt:lpstr>Unidades -variação 10 mais 2019</vt:lpstr>
      <vt:lpstr>UNIDADES - 10+ últimos 3 meses</vt:lpstr>
      <vt:lpstr>10 UNIDADES + demandadas JAN 19</vt:lpstr>
      <vt:lpstr>Planilha1</vt:lpstr>
      <vt:lpstr>Subprefeituras 2019</vt:lpstr>
      <vt:lpstr>Ranking subprefeituras JANEIRO</vt:lpstr>
      <vt:lpstr>Subs -Variação 10 mais 2019</vt:lpstr>
      <vt:lpstr>Texto!_GoBack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Erika Yui Kanayama</cp:lastModifiedBy>
  <cp:lastPrinted>2019-02-08T15:09:23Z</cp:lastPrinted>
  <dcterms:created xsi:type="dcterms:W3CDTF">2018-08-01T11:52:47Z</dcterms:created>
  <dcterms:modified xsi:type="dcterms:W3CDTF">2019-02-08T15:27:36Z</dcterms:modified>
</cp:coreProperties>
</file>